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LO\ELEO\CATOLICA\TRABAJOS\Beltramo\Unidades cerradas\"/>
    </mc:Choice>
  </mc:AlternateContent>
  <bookViews>
    <workbookView xWindow="0" yWindow="0" windowWidth="20490" windowHeight="7755" activeTab="2"/>
  </bookViews>
  <sheets>
    <sheet name="6.01" sheetId="1" r:id="rId1"/>
    <sheet name="6.02" sheetId="4" r:id="rId2"/>
    <sheet name="6.03" sheetId="5" r:id="rId3"/>
  </sheets>
  <calcPr calcId="152511"/>
</workbook>
</file>

<file path=xl/calcChain.xml><?xml version="1.0" encoding="utf-8"?>
<calcChain xmlns="http://schemas.openxmlformats.org/spreadsheetml/2006/main">
  <c r="J47" i="5" l="1"/>
  <c r="H61" i="5" s="1"/>
  <c r="J14" i="5"/>
  <c r="H60" i="5" s="1"/>
  <c r="H69" i="5" s="1"/>
  <c r="D14" i="5"/>
  <c r="E20" i="4"/>
  <c r="E19" i="4"/>
  <c r="E80" i="5"/>
  <c r="H70" i="5"/>
  <c r="B27" i="4"/>
  <c r="G28" i="4"/>
  <c r="F28" i="4"/>
  <c r="B30" i="4"/>
  <c r="B29" i="4"/>
  <c r="F20" i="4"/>
  <c r="D11" i="4"/>
  <c r="D10" i="4"/>
  <c r="C19" i="4" s="1"/>
  <c r="G19" i="4" s="1"/>
  <c r="F19" i="4"/>
  <c r="J31" i="5"/>
  <c r="H72" i="5" s="1"/>
  <c r="D31" i="5"/>
  <c r="H71" i="5" s="1"/>
  <c r="H68" i="5"/>
  <c r="H67" i="5"/>
  <c r="H66" i="5"/>
  <c r="D19" i="5"/>
  <c r="G19" i="5" s="1"/>
  <c r="D18" i="5"/>
  <c r="H18" i="5" s="1"/>
  <c r="J35" i="5"/>
  <c r="J37" i="5" s="1"/>
  <c r="J39" i="5" s="1"/>
  <c r="E81" i="5" s="1"/>
  <c r="G45" i="5"/>
  <c r="J44" i="5"/>
  <c r="G44" i="5"/>
  <c r="H59" i="5"/>
  <c r="E11" i="4"/>
  <c r="E30" i="4" s="1"/>
  <c r="G30" i="4" s="1"/>
  <c r="E79" i="5" l="1"/>
  <c r="E78" i="5" s="1"/>
  <c r="G18" i="5"/>
  <c r="D21" i="5"/>
  <c r="H19" i="5"/>
  <c r="H21" i="5" s="1"/>
  <c r="H63" i="5" s="1"/>
  <c r="H73" i="5"/>
  <c r="E10" i="4"/>
  <c r="D30" i="4" s="1"/>
  <c r="F30" i="4" s="1"/>
  <c r="D20" i="4"/>
  <c r="H20" i="4" s="1"/>
  <c r="D19" i="4"/>
  <c r="H19" i="4" s="1"/>
  <c r="E22" i="4" s="1"/>
  <c r="H62" i="5" l="1"/>
  <c r="H64" i="5" s="1"/>
  <c r="H75" i="5" s="1"/>
  <c r="C20" i="4"/>
  <c r="G20" i="4" s="1"/>
  <c r="E23" i="4" s="1"/>
  <c r="E24" i="4" s="1"/>
</calcChain>
</file>

<file path=xl/sharedStrings.xml><?xml version="1.0" encoding="utf-8"?>
<sst xmlns="http://schemas.openxmlformats.org/spreadsheetml/2006/main" count="122" uniqueCount="101">
  <si>
    <t>DATOS DEL EJERCICIO:</t>
  </si>
  <si>
    <t xml:space="preserve">RESOLUCIÓN EJERCICIO Nº 6.01. RENTAS DE PRIMERA CATEGORÍA. </t>
  </si>
  <si>
    <t>RESOLUCIÓN EJERCICIO Nº 6.03 LIQUIDACIÓN DEL IMPUESTO A LAS GANANCIAS. PRIMERA CATEGORÍA.</t>
  </si>
  <si>
    <t xml:space="preserve">RESOLUCIÓN EJERCICIO Nº 6.02. ARRENDAMIENTOS EN ESPECIE. </t>
  </si>
  <si>
    <r>
      <rPr>
        <b/>
        <sz val="11"/>
        <color theme="1"/>
        <rFont val="Calibri"/>
        <family val="2"/>
        <scheme val="minor"/>
      </rPr>
      <t>1. FALSO</t>
    </r>
    <r>
      <rPr>
        <sz val="11"/>
        <color theme="1"/>
        <rFont val="Calibri"/>
        <family val="2"/>
        <scheme val="minor"/>
      </rPr>
      <t xml:space="preserve">. Según el artículo 147 del DR se presume que el gasto se tratará de una </t>
    </r>
    <r>
      <rPr>
        <u/>
        <sz val="11"/>
        <color theme="1"/>
        <rFont val="Calibri"/>
        <family val="2"/>
        <scheme val="minor"/>
      </rPr>
      <t>mejora</t>
    </r>
    <r>
      <rPr>
        <sz val="11"/>
        <color theme="1"/>
        <rFont val="Calibri"/>
        <family val="2"/>
        <scheme val="minor"/>
      </rPr>
      <t xml:space="preserve"> cuando el mismo exceda el 20% (veinte por ciento) del valor residual del bien inmueble. El gasto en mantenimiento que puede utilizarse como deducción tiene dos alternativas a elegir. Según el artículo 85 de la LIG podrá optarse por deducir los gastos de manteminiento reales o deducir los gastos de mantenimiento presuntos. En este caso, el límite será del 5% (cinco por ciento) de la </t>
    </r>
    <r>
      <rPr>
        <u/>
        <sz val="11"/>
        <color theme="1"/>
        <rFont val="Calibri"/>
        <family val="2"/>
        <scheme val="minor"/>
      </rPr>
      <t>ganancia bruta</t>
    </r>
    <r>
      <rPr>
        <sz val="11"/>
        <color theme="1"/>
        <rFont val="Calibri"/>
        <family val="2"/>
        <scheme val="minor"/>
      </rPr>
      <t xml:space="preserve"> generada por el inmueble. Luego de optar por una de las dos opciones deberá mantenerse ese criterio para todos los inmuebles del contribuyente y no podrá variar su elección por el tpermino de 5 (cinco) años contados desde que se optó por la elección, inclusive.</t>
    </r>
  </si>
  <si>
    <r>
      <rPr>
        <b/>
        <sz val="11"/>
        <color theme="1"/>
        <rFont val="Calibri"/>
        <family val="2"/>
        <scheme val="minor"/>
      </rPr>
      <t>2. FALSO</t>
    </r>
    <r>
      <rPr>
        <sz val="11"/>
        <color theme="1"/>
        <rFont val="Calibri"/>
        <family val="2"/>
        <scheme val="minor"/>
      </rPr>
      <t xml:space="preserve">. Según el artículo 41 de la LIG, los ingresos obtenidos por la sub-locación de bienes inmuebles se deben considerar rentas de Primera Categoría para el </t>
    </r>
    <r>
      <rPr>
        <u/>
        <sz val="11"/>
        <color theme="1"/>
        <rFont val="Calibri"/>
        <family val="2"/>
        <scheme val="minor"/>
      </rPr>
      <t>locatario</t>
    </r>
    <r>
      <rPr>
        <sz val="11"/>
        <color theme="1"/>
        <rFont val="Calibri"/>
        <family val="2"/>
        <scheme val="minor"/>
      </rPr>
      <t xml:space="preserve"> principal, en la proporción sub-locada.</t>
    </r>
  </si>
  <si>
    <t xml:space="preserve">Fuente:  Libro "Impuesto a las Ganancias". 7° Ed. 2015. Cátedra de Legislación y Técnica Fiscal I. CAPÍTULO V: GANANCIAS DE PRIMERA CATEGORÍA: RENTAS DEL SUELO. DETERMINACIÓN DE LAS GANANCIAS DE PRIMERA CATEGORÍA. GANANCIA BRUTA. MEJORAS. Página 269.  GANANCIAS DE PRIMERA CATEGORÍA: RENTAS DEL SUELO. DETERMINACIÓN DE LAS GANANCIAS DE PRIMERA CATEGORÍA. DETERMINACIÓN DE LA GANANCIA NETA Y DEDUCCIONES ESPECIALES. CONSERVACIÓN Y MANTENIMIENTO. Página 280. </t>
  </si>
  <si>
    <r>
      <rPr>
        <b/>
        <sz val="11"/>
        <color theme="1"/>
        <rFont val="Calibri"/>
        <family val="2"/>
        <scheme val="minor"/>
      </rPr>
      <t>3. VERDADERO.</t>
    </r>
    <r>
      <rPr>
        <sz val="11"/>
        <color theme="1"/>
        <rFont val="Calibri"/>
        <family val="2"/>
        <scheme val="minor"/>
      </rPr>
      <t xml:space="preserve"> En el caso de concluir primero el juicio de desalojo y que continúe el de cobro de pesos, concluyendo este luego, el devengamiento de los alquileres solo correspondera hasta el mes de la finalización del juicio de desalojo, ya que se entiende que luego de esta acción, la poseción del inmueble es recuperada por el locador.</t>
    </r>
  </si>
  <si>
    <t xml:space="preserve">Fuente:  Libro "Impuesto a las Ganancias". 7° Ed. 2015. Cátedra de Legislación y Técnica Fiscal I. CAPÍTULO V: GANANCIAS DE PRIMERA CATEGORÍA: RENTAS DEL SUELO. DETERMINACIÓN DE LAS GANANCIAS DE PRIMERA CATEGORÍA. GANANCIA BRUTA. SUBLOCACIÓN. Página 272.  </t>
  </si>
  <si>
    <t xml:space="preserve">Fuente:  Libro "Impuesto a las Ganancias". 7° Ed. 2015. Cátedra de Legislación y Técnica Fiscal I. CAPÍTULO V: GANANCIAS DE PRIMERA CATEGORÍA: RENTAS DEL SUELO. DETERMINACIÓN DE LAS GANANCIAS DE PRIMERA CATEGORÍA. GANANCIA BRUTA. DETERMINACIÓN. Página 266.  </t>
  </si>
  <si>
    <r>
      <rPr>
        <b/>
        <sz val="11"/>
        <color theme="1"/>
        <rFont val="Calibri"/>
        <family val="2"/>
        <scheme val="minor"/>
      </rPr>
      <t>4. FALSO</t>
    </r>
    <r>
      <rPr>
        <sz val="11"/>
        <color theme="1"/>
        <rFont val="Calibri"/>
        <family val="2"/>
        <scheme val="minor"/>
      </rPr>
      <t>. Si bien es correcto que las amortizaciones son un bien no erogable, sí justifica una variación patrimonial, debido a que es un gasto que puede deducirse sin haberse erogado.</t>
    </r>
  </si>
  <si>
    <t xml:space="preserve">Fuente:  Libro "Impuesto a las Ganancias". 7° Ed. 2015. Cátedra de Legislación y Técnica Fiscal I. CAPÍTULO I: CARACTERÍSTICAS PRINCIPALES. OBJETO DEL IMPUESTO A LAS GANANCIAS. JUSTIFICACIÓN DE LAS VARIACIONES PATRIMONIALES. Página 63. CAPÍTULO V: GANANCIAS DE PRIMERA CATEGORÍA: RENTAS DEL SUELO. DETERMINACIÓN DE LA GANANCIA NETA Y DEDUCCIONES ESPECIALES. AMORTIZACIÓN DE BIENES INMUEBLES. Página 276 a 277.  </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</si>
  <si>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Arts.41, 83 y 85  LIG; arts. 59 y 147 DR</t>
    </r>
  </si>
  <si>
    <t>Trigo</t>
  </si>
  <si>
    <t>Cantidad</t>
  </si>
  <si>
    <t>Precio</t>
  </si>
  <si>
    <t>Cotización al 31/12/2015</t>
  </si>
  <si>
    <t>Cantidad Vendida</t>
  </si>
  <si>
    <t>Stock</t>
  </si>
  <si>
    <t>Especie</t>
  </si>
  <si>
    <t>Liquidación</t>
  </si>
  <si>
    <t>Cálculos relacionados a las ganancias:</t>
  </si>
  <si>
    <t>Departamento</t>
  </si>
  <si>
    <t>Casa</t>
  </si>
  <si>
    <t>Cantidad de meses al año</t>
  </si>
  <si>
    <t>Alquileres presuntos</t>
  </si>
  <si>
    <t>Monto de alquiler</t>
  </si>
  <si>
    <t>Monto de alquiler (valor locativo)</t>
  </si>
  <si>
    <t>Alquileres cobrados</t>
  </si>
  <si>
    <t>Monto sujeto a amortización</t>
  </si>
  <si>
    <t xml:space="preserve">Amortizaciones </t>
  </si>
  <si>
    <t>Porcentaje de edificación</t>
  </si>
  <si>
    <t>Monto de compra del bien</t>
  </si>
  <si>
    <t>Amortización anual de inmuebles</t>
  </si>
  <si>
    <t>Amortización del Departamento</t>
  </si>
  <si>
    <t>Porcentaje de edificación (Justiprecio)</t>
  </si>
  <si>
    <t>Amortización de la Casa</t>
  </si>
  <si>
    <t>Mejoras y mantenimiento</t>
  </si>
  <si>
    <t>Gastos presuntos</t>
  </si>
  <si>
    <t>Impuestos a cargo del inquilino</t>
  </si>
  <si>
    <t>Mejoras</t>
  </si>
  <si>
    <t>Mejora</t>
  </si>
  <si>
    <t>Trimestres transcurridos</t>
  </si>
  <si>
    <t>2003 a 2014</t>
  </si>
  <si>
    <t>Total</t>
  </si>
  <si>
    <t>Amortización de la Mejora</t>
  </si>
  <si>
    <t>Datos adicionales</t>
  </si>
  <si>
    <t>√ Los gastos anuales de la Casa no deben considerarse, ya que Fernando optó por deducir gastos presuntos (Art. 85 L.I.G.)</t>
  </si>
  <si>
    <t>Campo</t>
  </si>
  <si>
    <t>Cereal</t>
  </si>
  <si>
    <t>Cotización</t>
  </si>
  <si>
    <t>Soja</t>
  </si>
  <si>
    <t>Maíz</t>
  </si>
  <si>
    <t>Cantidad venta</t>
  </si>
  <si>
    <t>Alquileres devengados</t>
  </si>
  <si>
    <t>Determinación de la Ganancia Neta de Primera Categoría</t>
  </si>
  <si>
    <t>Rentas Gravadas</t>
  </si>
  <si>
    <t>Primera Categoría</t>
  </si>
  <si>
    <t>Alquiler Departamento</t>
  </si>
  <si>
    <t>Alquiler Casa</t>
  </si>
  <si>
    <t>Mejora Casa</t>
  </si>
  <si>
    <t>Alquiler cobrado Campo</t>
  </si>
  <si>
    <t>Alquiler devengado Campo</t>
  </si>
  <si>
    <t>Ganancia Bruta de 1° Categoría</t>
  </si>
  <si>
    <t>Impuesto inmobiliario Departamento</t>
  </si>
  <si>
    <t>Impuesto inmobiliario Casa</t>
  </si>
  <si>
    <t xml:space="preserve">Impuestos </t>
  </si>
  <si>
    <t>Impuesto Inmobiliario Campo</t>
  </si>
  <si>
    <t>Amortizaciones Casa</t>
  </si>
  <si>
    <t>Amortizaciones mejora</t>
  </si>
  <si>
    <t>Amortizaciones Departamento</t>
  </si>
  <si>
    <t>Resultado Neto de 1° Categoría</t>
  </si>
  <si>
    <t>Sorgo</t>
  </si>
  <si>
    <t>Cantidad de cereales para vender</t>
  </si>
  <si>
    <t>Precio de venta</t>
  </si>
  <si>
    <t>Fecha</t>
  </si>
  <si>
    <t>Soja (en tn)</t>
  </si>
  <si>
    <t>Sorgo (en Tn)</t>
  </si>
  <si>
    <t>Soja (por tn)</t>
  </si>
  <si>
    <t>Sorgo (por Tn)</t>
  </si>
  <si>
    <t>El día 23/09/2015 Alejo decide liquidar el 60% de la cantidad en toneladas pactada en el contrato</t>
  </si>
  <si>
    <t>Ventas</t>
  </si>
  <si>
    <t>Al inicio</t>
  </si>
  <si>
    <t>Al final</t>
  </si>
  <si>
    <t>Base Imponible para el IIGG</t>
  </si>
  <si>
    <t>Valuación en pesos</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</si>
  <si>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43 LIG; LEY N° 13.246.</t>
    </r>
  </si>
  <si>
    <t>Cuadro de Stocks</t>
  </si>
  <si>
    <t>Fuente: LEY N° 13.246: ARRENDAMIENTOS RURALES Y APARCERIAS.</t>
  </si>
  <si>
    <t>Valuación Stock final</t>
  </si>
  <si>
    <t>Ingreso por granos vendidos</t>
  </si>
  <si>
    <t>(Alquileres cobrados)</t>
  </si>
  <si>
    <t>Valuación de granos en stock</t>
  </si>
  <si>
    <t>(Alquileres devengados)</t>
  </si>
  <si>
    <r>
      <rPr>
        <b/>
        <u/>
        <sz val="11"/>
        <color theme="1"/>
        <rFont val="Calibri"/>
        <family val="2"/>
        <scheme val="minor"/>
      </rPr>
      <t>NORMATIVA APLICABLE</t>
    </r>
    <r>
      <rPr>
        <b/>
        <sz val="11"/>
        <color theme="1"/>
        <rFont val="Calibri"/>
        <family val="2"/>
        <scheme val="minor"/>
      </rPr>
      <t>:</t>
    </r>
    <r>
      <rPr>
        <sz val="11"/>
        <color theme="1"/>
        <rFont val="Calibri"/>
        <family val="2"/>
        <scheme val="minor"/>
      </rPr>
      <t xml:space="preserve">  Arts. 41, 42, 43, 82, 83 y 85 LIG; arts. 60 y 147 DR</t>
    </r>
  </si>
  <si>
    <t>Gastos Reales Campo</t>
  </si>
  <si>
    <t>Gastos Presuntos Departamento y Casa</t>
  </si>
  <si>
    <t>Gastos reales (comprobables)</t>
  </si>
  <si>
    <t>Justificación de Variaciones Patrimoniales</t>
  </si>
  <si>
    <t>Positivas:</t>
  </si>
  <si>
    <t>Proporción mejora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</si>
</sst>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 #,##0_-;\-* #,##0_-;_-* &quot;-&quot;??_-;_-@_-"/>
    <numFmt numFmtId="167" formatCode="_-&quot;$&quot;* #,##0_-;\-&quot;$&quot;* #,##0_-;_-&quot;$&quot;* &quot;-&quot;??_-;_-@_-"/>
  </numFmts>
  <fonts count="9"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1"/>
      <name val="Calibri"/>
      <family val="2"/>
      <scheme val="minor"/>
    </font>
    <font>
      <sz val="11"/>
      <color theme="1"/>
      <name val="Calibri"/>
      <family val="2"/>
      <scheme val="minor"/>
    </font>
    <font>
      <b/>
      <i/>
      <sz val="11"/>
      <color theme="1"/>
      <name val="Calibri"/>
      <family val="2"/>
      <scheme val="minor"/>
    </font>
    <font>
      <sz val="11"/>
      <color theme="1"/>
      <name val="Calibri"/>
      <family val="2"/>
    </font>
    <font>
      <i/>
      <sz val="11"/>
      <color theme="1"/>
      <name val="Calibri"/>
      <family val="2"/>
      <scheme val="minor"/>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cellStyleXfs>
  <cellXfs count="148">
    <xf numFmtId="0" fontId="0" fillId="0" borderId="0" xfId="0"/>
    <xf numFmtId="4" fontId="0" fillId="0" borderId="0" xfId="0" applyNumberFormat="1"/>
    <xf numFmtId="4" fontId="1" fillId="0" borderId="0" xfId="0" applyNumberFormat="1" applyFont="1"/>
    <xf numFmtId="4" fontId="4" fillId="0" borderId="0" xfId="0" applyNumberFormat="1" applyFont="1"/>
    <xf numFmtId="4" fontId="0" fillId="0" borderId="0" xfId="0" applyNumberFormat="1" applyAlignment="1">
      <alignment vertical="justify"/>
    </xf>
    <xf numFmtId="4" fontId="0" fillId="0" borderId="0" xfId="0" applyNumberFormat="1" applyAlignment="1">
      <alignment wrapText="1"/>
    </xf>
    <xf numFmtId="164" fontId="0" fillId="0" borderId="0" xfId="2" applyFont="1"/>
    <xf numFmtId="4" fontId="6" fillId="0" borderId="0" xfId="0" applyNumberFormat="1" applyFont="1"/>
    <xf numFmtId="164" fontId="0" fillId="0" borderId="8" xfId="2" applyFont="1" applyBorder="1"/>
    <xf numFmtId="4" fontId="0" fillId="0" borderId="0" xfId="0" applyNumberFormat="1" applyBorder="1"/>
    <xf numFmtId="164" fontId="0" fillId="0" borderId="10" xfId="2" applyFont="1" applyBorder="1"/>
    <xf numFmtId="4" fontId="1" fillId="0" borderId="0" xfId="0" applyNumberFormat="1" applyFont="1" applyBorder="1"/>
    <xf numFmtId="164" fontId="0" fillId="0" borderId="0" xfId="2" applyFont="1" applyBorder="1"/>
    <xf numFmtId="4" fontId="0" fillId="0" borderId="0" xfId="0" applyNumberFormat="1" applyBorder="1" applyAlignment="1">
      <alignment horizontal="right"/>
    </xf>
    <xf numFmtId="4" fontId="1" fillId="0" borderId="0" xfId="0" applyNumberFormat="1" applyFont="1" applyBorder="1" applyAlignment="1"/>
    <xf numFmtId="166" fontId="0" fillId="0" borderId="8" xfId="1" applyNumberFormat="1" applyFont="1" applyBorder="1" applyAlignment="1"/>
    <xf numFmtId="166" fontId="0" fillId="0" borderId="11" xfId="1" applyNumberFormat="1" applyFont="1" applyBorder="1"/>
    <xf numFmtId="166" fontId="0" fillId="0" borderId="11" xfId="1" applyNumberFormat="1" applyFont="1" applyBorder="1" applyAlignment="1"/>
    <xf numFmtId="4" fontId="0" fillId="0" borderId="20" xfId="0" applyNumberFormat="1" applyBorder="1" applyAlignment="1">
      <alignment horizontal="center"/>
    </xf>
    <xf numFmtId="4" fontId="8" fillId="0" borderId="0" xfId="0" applyNumberFormat="1" applyFont="1"/>
    <xf numFmtId="3" fontId="0" fillId="0" borderId="0" xfId="0" applyNumberFormat="1"/>
    <xf numFmtId="164" fontId="6" fillId="0" borderId="0" xfId="2" applyFont="1"/>
    <xf numFmtId="4" fontId="2" fillId="0" borderId="0" xfId="0" applyNumberFormat="1" applyFont="1"/>
    <xf numFmtId="9" fontId="0" fillId="0" borderId="0" xfId="3" applyFont="1"/>
    <xf numFmtId="0" fontId="0" fillId="0" borderId="0" xfId="0" applyNumberFormat="1"/>
    <xf numFmtId="0" fontId="0" fillId="0" borderId="0" xfId="0" applyNumberFormat="1" applyAlignment="1">
      <alignment horizontal="right"/>
    </xf>
    <xf numFmtId="0" fontId="0" fillId="0" borderId="21" xfId="0" applyNumberFormat="1" applyBorder="1" applyAlignment="1">
      <alignment horizontal="right"/>
    </xf>
    <xf numFmtId="0" fontId="0" fillId="0" borderId="22" xfId="0" applyNumberFormat="1" applyBorder="1"/>
    <xf numFmtId="4" fontId="0" fillId="0" borderId="0" xfId="0" applyNumberFormat="1" applyAlignment="1">
      <alignment horizontal="center"/>
    </xf>
    <xf numFmtId="4" fontId="7" fillId="0" borderId="0" xfId="0" applyNumberFormat="1" applyFont="1"/>
    <xf numFmtId="4" fontId="0" fillId="0" borderId="0" xfId="0" applyNumberFormat="1" applyFont="1"/>
    <xf numFmtId="164" fontId="5" fillId="0" borderId="0" xfId="2" applyFont="1"/>
    <xf numFmtId="4" fontId="0" fillId="0" borderId="0" xfId="0" applyNumberFormat="1" applyAlignment="1"/>
    <xf numFmtId="164" fontId="0" fillId="0" borderId="0" xfId="2" applyFont="1" applyAlignment="1">
      <alignment horizontal="center"/>
    </xf>
    <xf numFmtId="4" fontId="0" fillId="0" borderId="0" xfId="0" applyNumberFormat="1" applyBorder="1" applyAlignment="1">
      <alignment vertical="center"/>
    </xf>
    <xf numFmtId="167" fontId="0" fillId="0" borderId="0" xfId="2" applyNumberFormat="1" applyFont="1"/>
    <xf numFmtId="4" fontId="0" fillId="0" borderId="23" xfId="0" applyNumberFormat="1" applyBorder="1"/>
    <xf numFmtId="4" fontId="0" fillId="0" borderId="24" xfId="0" applyNumberFormat="1" applyBorder="1"/>
    <xf numFmtId="164" fontId="0" fillId="0" borderId="24" xfId="2" applyFont="1" applyBorder="1"/>
    <xf numFmtId="4" fontId="1" fillId="0" borderId="28" xfId="0" applyNumberFormat="1" applyFont="1" applyBorder="1"/>
    <xf numFmtId="4" fontId="0" fillId="0" borderId="29" xfId="0" applyNumberFormat="1" applyBorder="1"/>
    <xf numFmtId="4" fontId="0" fillId="0" borderId="9" xfId="0" applyNumberFormat="1" applyBorder="1"/>
    <xf numFmtId="4" fontId="0" fillId="0" borderId="30" xfId="0" applyNumberFormat="1" applyBorder="1"/>
    <xf numFmtId="4" fontId="0" fillId="0" borderId="8" xfId="0" applyNumberFormat="1" applyBorder="1"/>
    <xf numFmtId="4" fontId="0" fillId="0" borderId="8" xfId="0" applyNumberFormat="1" applyBorder="1" applyAlignment="1">
      <alignment horizontal="right"/>
    </xf>
    <xf numFmtId="164" fontId="1" fillId="0" borderId="27" xfId="2" applyFont="1" applyBorder="1"/>
    <xf numFmtId="4" fontId="0" fillId="0" borderId="0" xfId="0" applyNumberFormat="1" applyFont="1" applyBorder="1"/>
    <xf numFmtId="164" fontId="0" fillId="0" borderId="13" xfId="2" applyFont="1" applyBorder="1" applyAlignment="1">
      <alignment horizontal="center"/>
    </xf>
    <xf numFmtId="4" fontId="0" fillId="0" borderId="0" xfId="0" applyNumberFormat="1" applyAlignment="1">
      <alignment horizontal="center"/>
    </xf>
    <xf numFmtId="4" fontId="0" fillId="0" borderId="32" xfId="0" applyNumberFormat="1" applyBorder="1" applyAlignment="1">
      <alignment horizontal="center"/>
    </xf>
    <xf numFmtId="166" fontId="0" fillId="0" borderId="33" xfId="1" applyNumberFormat="1" applyFont="1" applyBorder="1"/>
    <xf numFmtId="166" fontId="0" fillId="0" borderId="33" xfId="1" applyNumberFormat="1" applyFont="1" applyBorder="1" applyAlignment="1"/>
    <xf numFmtId="164" fontId="0" fillId="0" borderId="5" xfId="2" applyFont="1" applyBorder="1"/>
    <xf numFmtId="9" fontId="8" fillId="0" borderId="0" xfId="2" applyNumberFormat="1" applyFont="1" applyAlignment="1">
      <alignment horizontal="left"/>
    </xf>
    <xf numFmtId="166" fontId="0" fillId="0" borderId="0" xfId="1" applyNumberFormat="1" applyFont="1" applyBorder="1"/>
    <xf numFmtId="166" fontId="0" fillId="0" borderId="0" xfId="1" applyNumberFormat="1" applyFont="1" applyBorder="1" applyAlignment="1"/>
    <xf numFmtId="164" fontId="0" fillId="0" borderId="0" xfId="2" applyFont="1" applyBorder="1" applyAlignment="1">
      <alignment horizontal="center"/>
    </xf>
    <xf numFmtId="166" fontId="0" fillId="0" borderId="35" xfId="1" applyNumberFormat="1" applyFont="1" applyBorder="1" applyAlignment="1"/>
    <xf numFmtId="4" fontId="0" fillId="0" borderId="22" xfId="0" applyNumberFormat="1" applyBorder="1" applyAlignment="1">
      <alignment horizontal="center"/>
    </xf>
    <xf numFmtId="164" fontId="0" fillId="0" borderId="36" xfId="2" applyFont="1" applyBorder="1"/>
    <xf numFmtId="4" fontId="0" fillId="0" borderId="37" xfId="0" applyNumberFormat="1" applyBorder="1" applyAlignment="1">
      <alignment horizontal="center"/>
    </xf>
    <xf numFmtId="4" fontId="0" fillId="0" borderId="38" xfId="0" applyNumberFormat="1" applyBorder="1" applyAlignment="1">
      <alignment horizontal="center"/>
    </xf>
    <xf numFmtId="3" fontId="0" fillId="0" borderId="20" xfId="0" applyNumberFormat="1" applyBorder="1" applyAlignment="1">
      <alignment horizontal="center"/>
    </xf>
    <xf numFmtId="3" fontId="0" fillId="0" borderId="39" xfId="0" applyNumberFormat="1" applyBorder="1" applyAlignment="1">
      <alignment horizontal="center"/>
    </xf>
    <xf numFmtId="3" fontId="0" fillId="0" borderId="31" xfId="0" applyNumberFormat="1" applyBorder="1" applyAlignment="1">
      <alignment horizontal="center"/>
    </xf>
    <xf numFmtId="3" fontId="0" fillId="0" borderId="40" xfId="0" applyNumberFormat="1" applyBorder="1" applyAlignment="1">
      <alignment horizontal="center"/>
    </xf>
    <xf numFmtId="3" fontId="0" fillId="0" borderId="32" xfId="0" applyNumberFormat="1" applyBorder="1" applyAlignment="1">
      <alignment horizontal="center"/>
    </xf>
    <xf numFmtId="3" fontId="0" fillId="0" borderId="41" xfId="0" applyNumberFormat="1" applyBorder="1" applyAlignment="1">
      <alignment horizontal="center"/>
    </xf>
    <xf numFmtId="4" fontId="0" fillId="0" borderId="14" xfId="0" applyNumberFormat="1" applyBorder="1"/>
    <xf numFmtId="164" fontId="0" fillId="0" borderId="20" xfId="2" applyFont="1" applyBorder="1"/>
    <xf numFmtId="164" fontId="0" fillId="0" borderId="39" xfId="2" applyFont="1" applyBorder="1"/>
    <xf numFmtId="164" fontId="0" fillId="0" borderId="31" xfId="2" applyFont="1" applyBorder="1"/>
    <xf numFmtId="164" fontId="0" fillId="0" borderId="40" xfId="2" applyFont="1" applyBorder="1"/>
    <xf numFmtId="164" fontId="0" fillId="0" borderId="32" xfId="2" applyFont="1" applyBorder="1"/>
    <xf numFmtId="164" fontId="0" fillId="0" borderId="41" xfId="2" applyFont="1" applyBorder="1"/>
    <xf numFmtId="4" fontId="0" fillId="0" borderId="39" xfId="0" applyNumberFormat="1" applyBorder="1"/>
    <xf numFmtId="164" fontId="0" fillId="0" borderId="35" xfId="2" applyFont="1" applyBorder="1"/>
    <xf numFmtId="4" fontId="0" fillId="0" borderId="0" xfId="0" applyNumberFormat="1" applyBorder="1" applyAlignment="1"/>
    <xf numFmtId="164" fontId="1" fillId="0" borderId="10" xfId="2" applyFont="1" applyBorder="1"/>
    <xf numFmtId="164" fontId="1" fillId="0" borderId="6" xfId="2" applyFont="1" applyBorder="1"/>
    <xf numFmtId="4" fontId="1" fillId="0" borderId="38" xfId="0" applyNumberFormat="1" applyFont="1" applyBorder="1" applyAlignment="1">
      <alignment horizontal="center"/>
    </xf>
    <xf numFmtId="164" fontId="1" fillId="0" borderId="0" xfId="2" applyFont="1" applyBorder="1"/>
    <xf numFmtId="14" fontId="0" fillId="0" borderId="30" xfId="0" applyNumberFormat="1" applyBorder="1" applyAlignment="1">
      <alignment horizontal="center"/>
    </xf>
    <xf numFmtId="14" fontId="0" fillId="0" borderId="23" xfId="0" applyNumberFormat="1" applyBorder="1" applyAlignment="1">
      <alignment horizontal="center"/>
    </xf>
    <xf numFmtId="14" fontId="0" fillId="0" borderId="4" xfId="0" applyNumberFormat="1" applyBorder="1" applyAlignment="1">
      <alignment horizontal="center"/>
    </xf>
    <xf numFmtId="4" fontId="0" fillId="0" borderId="0" xfId="0" applyNumberFormat="1" applyBorder="1" applyAlignment="1">
      <alignment wrapText="1"/>
    </xf>
    <xf numFmtId="4" fontId="1" fillId="0" borderId="45" xfId="0" applyNumberFormat="1" applyFont="1" applyBorder="1" applyAlignment="1">
      <alignment horizontal="center"/>
    </xf>
    <xf numFmtId="4" fontId="1" fillId="0" borderId="46" xfId="0" applyNumberFormat="1" applyFont="1" applyBorder="1" applyAlignment="1">
      <alignment horizontal="center"/>
    </xf>
    <xf numFmtId="4" fontId="1" fillId="0" borderId="22" xfId="0" applyNumberFormat="1" applyFont="1" applyBorder="1" applyAlignment="1">
      <alignment horizontal="center"/>
    </xf>
    <xf numFmtId="164" fontId="1" fillId="0" borderId="14" xfId="2" applyFont="1" applyBorder="1"/>
    <xf numFmtId="164" fontId="1" fillId="0" borderId="35" xfId="2" applyFont="1" applyBorder="1"/>
    <xf numFmtId="164" fontId="0" fillId="0" borderId="10" xfId="2" applyFont="1" applyBorder="1" applyAlignment="1">
      <alignment horizontal="center"/>
    </xf>
    <xf numFmtId="164" fontId="0" fillId="0" borderId="34" xfId="2" applyFont="1" applyBorder="1" applyAlignment="1">
      <alignment horizontal="center"/>
    </xf>
    <xf numFmtId="164" fontId="0" fillId="0" borderId="6" xfId="2" applyFont="1" applyBorder="1" applyAlignment="1">
      <alignment horizontal="center"/>
    </xf>
    <xf numFmtId="4" fontId="0" fillId="0" borderId="2" xfId="0" applyNumberFormat="1" applyBorder="1" applyAlignment="1">
      <alignment horizontal="center"/>
    </xf>
    <xf numFmtId="4" fontId="0" fillId="0" borderId="3" xfId="0" applyNumberFormat="1" applyBorder="1" applyAlignment="1">
      <alignment horizontal="center"/>
    </xf>
    <xf numFmtId="4" fontId="1" fillId="0" borderId="43" xfId="0" applyNumberFormat="1" applyFont="1" applyBorder="1" applyAlignment="1">
      <alignment horizontal="center" vertical="center"/>
    </xf>
    <xf numFmtId="4" fontId="1" fillId="0" borderId="44" xfId="0" applyNumberFormat="1" applyFont="1" applyBorder="1" applyAlignment="1">
      <alignment horizontal="center" vertical="center"/>
    </xf>
    <xf numFmtId="14" fontId="0" fillId="0" borderId="45" xfId="0" applyNumberFormat="1" applyBorder="1" applyAlignment="1">
      <alignment horizontal="center"/>
    </xf>
    <xf numFmtId="14" fontId="0" fillId="0" borderId="46" xfId="0" applyNumberFormat="1" applyBorder="1" applyAlignment="1">
      <alignment horizontal="center"/>
    </xf>
    <xf numFmtId="4" fontId="0" fillId="0" borderId="0" xfId="0" applyNumberFormat="1" applyAlignment="1">
      <alignment horizontal="right"/>
    </xf>
    <xf numFmtId="4" fontId="1" fillId="0" borderId="0" xfId="0" applyNumberFormat="1" applyFont="1" applyAlignment="1">
      <alignment horizontal="right"/>
    </xf>
    <xf numFmtId="166" fontId="5" fillId="0" borderId="0" xfId="1" applyNumberFormat="1" applyFont="1" applyAlignment="1">
      <alignment horizontal="center"/>
    </xf>
    <xf numFmtId="166" fontId="0" fillId="0" borderId="0" xfId="1" applyNumberFormat="1" applyFont="1" applyAlignment="1">
      <alignment horizontal="center"/>
    </xf>
    <xf numFmtId="164" fontId="6" fillId="0" borderId="0" xfId="2" applyFont="1" applyAlignment="1">
      <alignment horizontal="center" vertical="center"/>
    </xf>
    <xf numFmtId="164" fontId="6" fillId="0" borderId="0" xfId="2" applyNumberFormat="1" applyFont="1" applyAlignment="1">
      <alignment horizontal="center" vertical="center"/>
    </xf>
    <xf numFmtId="4" fontId="3" fillId="0" borderId="0" xfId="0" applyNumberFormat="1" applyFont="1"/>
    <xf numFmtId="4" fontId="1" fillId="0" borderId="21" xfId="0" applyNumberFormat="1" applyFont="1" applyBorder="1"/>
    <xf numFmtId="164" fontId="1" fillId="0" borderId="22" xfId="2" applyFont="1" applyBorder="1"/>
    <xf numFmtId="4" fontId="0" fillId="0" borderId="0" xfId="0" applyNumberFormat="1" applyAlignment="1">
      <alignment horizontal="justify" vertical="justify" wrapText="1"/>
    </xf>
    <xf numFmtId="4" fontId="0" fillId="0" borderId="0" xfId="0" applyNumberFormat="1" applyAlignment="1">
      <alignment horizontal="justify" vertical="justify"/>
    </xf>
    <xf numFmtId="4" fontId="2" fillId="0" borderId="1" xfId="0" applyNumberFormat="1" applyFont="1" applyBorder="1" applyAlignment="1">
      <alignment horizontal="left" vertical="center"/>
    </xf>
    <xf numFmtId="4" fontId="0" fillId="0" borderId="2" xfId="0" applyNumberFormat="1" applyBorder="1" applyAlignment="1">
      <alignment horizontal="left" vertical="center"/>
    </xf>
    <xf numFmtId="4" fontId="0" fillId="0" borderId="3" xfId="0" applyNumberFormat="1" applyBorder="1" applyAlignment="1">
      <alignment horizontal="left" vertical="center"/>
    </xf>
    <xf numFmtId="4" fontId="0" fillId="0" borderId="4" xfId="0" applyNumberFormat="1" applyBorder="1" applyAlignment="1">
      <alignment horizontal="left" vertical="center"/>
    </xf>
    <xf numFmtId="4" fontId="0" fillId="0" borderId="5" xfId="0" applyNumberFormat="1" applyBorder="1" applyAlignment="1">
      <alignment horizontal="left" vertical="center"/>
    </xf>
    <xf numFmtId="4" fontId="0" fillId="0" borderId="6" xfId="0" applyNumberFormat="1" applyBorder="1" applyAlignment="1">
      <alignment horizontal="left" vertical="center"/>
    </xf>
    <xf numFmtId="4" fontId="0" fillId="0" borderId="43" xfId="0" applyNumberFormat="1" applyBorder="1" applyAlignment="1">
      <alignment horizontal="center" vertical="center"/>
    </xf>
    <xf numFmtId="4" fontId="0" fillId="0" borderId="44" xfId="0" applyNumberFormat="1" applyBorder="1" applyAlignment="1">
      <alignment horizontal="center" vertical="center"/>
    </xf>
    <xf numFmtId="4" fontId="6" fillId="0" borderId="25" xfId="0" applyNumberFormat="1" applyFont="1" applyBorder="1" applyAlignment="1">
      <alignment horizontal="center"/>
    </xf>
    <xf numFmtId="4" fontId="6" fillId="0" borderId="26" xfId="0" applyNumberFormat="1" applyFont="1" applyBorder="1" applyAlignment="1">
      <alignment horizontal="center"/>
    </xf>
    <xf numFmtId="4" fontId="6" fillId="0" borderId="27" xfId="0" applyNumberFormat="1" applyFont="1" applyBorder="1" applyAlignment="1">
      <alignment horizontal="center"/>
    </xf>
    <xf numFmtId="4" fontId="2" fillId="0" borderId="2" xfId="0" applyNumberFormat="1" applyFont="1" applyBorder="1" applyAlignment="1">
      <alignment horizontal="left" vertical="center"/>
    </xf>
    <xf numFmtId="4" fontId="2" fillId="0" borderId="3" xfId="0" applyNumberFormat="1" applyFont="1" applyBorder="1" applyAlignment="1">
      <alignment horizontal="left" vertical="center"/>
    </xf>
    <xf numFmtId="4" fontId="2" fillId="0" borderId="4" xfId="0" applyNumberFormat="1" applyFont="1" applyBorder="1" applyAlignment="1">
      <alignment horizontal="left" vertical="center"/>
    </xf>
    <xf numFmtId="4" fontId="2" fillId="0" borderId="5" xfId="0" applyNumberFormat="1" applyFont="1" applyBorder="1" applyAlignment="1">
      <alignment horizontal="left" vertical="center"/>
    </xf>
    <xf numFmtId="4" fontId="2" fillId="0" borderId="6" xfId="0" applyNumberFormat="1" applyFont="1" applyBorder="1" applyAlignment="1">
      <alignment horizontal="left" vertical="center"/>
    </xf>
    <xf numFmtId="4" fontId="0" fillId="0" borderId="16" xfId="0" applyNumberFormat="1" applyBorder="1" applyAlignment="1">
      <alignment horizontal="center" vertical="center"/>
    </xf>
    <xf numFmtId="4" fontId="0" fillId="0" borderId="12" xfId="0" applyNumberFormat="1" applyBorder="1" applyAlignment="1">
      <alignment horizontal="center" vertical="center"/>
    </xf>
    <xf numFmtId="4" fontId="0" fillId="0" borderId="17" xfId="0" applyNumberFormat="1" applyBorder="1" applyAlignment="1">
      <alignment horizontal="center" vertical="center" wrapText="1"/>
    </xf>
    <xf numFmtId="4" fontId="0" fillId="0" borderId="3" xfId="0" applyNumberFormat="1" applyBorder="1" applyAlignment="1">
      <alignment horizontal="center" vertical="center" wrapText="1"/>
    </xf>
    <xf numFmtId="4" fontId="0" fillId="0" borderId="15" xfId="0" applyNumberFormat="1" applyBorder="1" applyAlignment="1">
      <alignment horizontal="center" vertical="center" wrapText="1"/>
    </xf>
    <xf numFmtId="4" fontId="0" fillId="0" borderId="19" xfId="0" applyNumberFormat="1" applyBorder="1" applyAlignment="1">
      <alignment horizontal="center" vertical="center" wrapText="1"/>
    </xf>
    <xf numFmtId="4" fontId="1" fillId="0" borderId="28" xfId="0" applyNumberFormat="1" applyFont="1" applyBorder="1" applyAlignment="1">
      <alignment horizontal="center"/>
    </xf>
    <xf numFmtId="4" fontId="1" fillId="0" borderId="9" xfId="0" applyNumberFormat="1" applyFont="1" applyBorder="1" applyAlignment="1">
      <alignment horizontal="center"/>
    </xf>
    <xf numFmtId="4" fontId="0" fillId="0" borderId="28" xfId="0" applyNumberFormat="1" applyBorder="1" applyAlignment="1">
      <alignment horizontal="center"/>
    </xf>
    <xf numFmtId="4" fontId="0" fillId="0" borderId="9" xfId="0" applyNumberFormat="1" applyBorder="1" applyAlignment="1">
      <alignment horizontal="center"/>
    </xf>
    <xf numFmtId="4" fontId="0" fillId="0" borderId="1" xfId="0" applyNumberFormat="1" applyBorder="1" applyAlignment="1">
      <alignment horizontal="center" vertical="center"/>
    </xf>
    <xf numFmtId="4" fontId="0" fillId="0" borderId="42" xfId="0" applyNumberFormat="1" applyBorder="1" applyAlignment="1">
      <alignment horizontal="center" vertical="center"/>
    </xf>
    <xf numFmtId="4" fontId="0" fillId="0" borderId="7" xfId="0" applyNumberFormat="1" applyBorder="1" applyAlignment="1">
      <alignment horizontal="center" vertical="center" wrapText="1"/>
    </xf>
    <xf numFmtId="4" fontId="0" fillId="0" borderId="18" xfId="0" applyNumberFormat="1" applyBorder="1" applyAlignment="1">
      <alignment horizontal="center" vertical="center" wrapText="1"/>
    </xf>
    <xf numFmtId="4" fontId="0" fillId="0" borderId="16" xfId="0" applyNumberFormat="1" applyBorder="1" applyAlignment="1">
      <alignment horizontal="center" vertical="center" wrapText="1"/>
    </xf>
    <xf numFmtId="4" fontId="0" fillId="0" borderId="12" xfId="0" applyNumberFormat="1" applyBorder="1" applyAlignment="1">
      <alignment horizontal="center" vertical="center" wrapText="1"/>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4" fontId="0" fillId="0" borderId="0" xfId="0" applyNumberFormat="1" applyAlignment="1">
      <alignment horizontal="center"/>
    </xf>
    <xf numFmtId="164" fontId="6" fillId="0" borderId="0" xfId="2" applyNumberFormat="1" applyFont="1" applyAlignment="1">
      <alignment horizontal="center" vertical="center"/>
    </xf>
    <xf numFmtId="164" fontId="6" fillId="0" borderId="0" xfId="2" applyFont="1" applyAlignment="1">
      <alignment horizontal="center" vertical="center"/>
    </xf>
  </cellXfs>
  <cellStyles count="4">
    <cellStyle name="Millares" xfId="1" builtinId="3"/>
    <cellStyle name="Moneda" xfId="2" builtinId="4"/>
    <cellStyle name="Normal" xfId="0" builtinId="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showRuler="0" view="pageLayout" zoomScale="119" zoomScalePageLayoutView="119" workbookViewId="0">
      <selection activeCell="J1" sqref="J1"/>
    </sheetView>
  </sheetViews>
  <sheetFormatPr baseColWidth="10" defaultColWidth="11.5703125" defaultRowHeight="15" x14ac:dyDescent="0.25"/>
  <cols>
    <col min="1" max="16384" width="11.5703125" style="1"/>
  </cols>
  <sheetData>
    <row r="1" spans="1:11" ht="15.75" x14ac:dyDescent="0.25">
      <c r="A1" s="3" t="s">
        <v>1</v>
      </c>
    </row>
    <row r="2" spans="1:11" ht="15.75" thickBot="1" x14ac:dyDescent="0.3"/>
    <row r="3" spans="1:11" x14ac:dyDescent="0.25">
      <c r="A3" s="111" t="s">
        <v>12</v>
      </c>
      <c r="B3" s="112"/>
      <c r="C3" s="112"/>
      <c r="D3" s="112"/>
      <c r="E3" s="112"/>
      <c r="F3" s="112"/>
      <c r="G3" s="112"/>
      <c r="H3" s="112"/>
      <c r="I3" s="112"/>
      <c r="J3" s="112"/>
      <c r="K3" s="113"/>
    </row>
    <row r="4" spans="1:11" ht="15.75" thickBot="1" x14ac:dyDescent="0.3">
      <c r="A4" s="114"/>
      <c r="B4" s="115"/>
      <c r="C4" s="115"/>
      <c r="D4" s="115"/>
      <c r="E4" s="115"/>
      <c r="F4" s="115"/>
      <c r="G4" s="115"/>
      <c r="H4" s="115"/>
      <c r="I4" s="115"/>
      <c r="J4" s="115"/>
      <c r="K4" s="116"/>
    </row>
    <row r="6" spans="1:11" x14ac:dyDescent="0.25">
      <c r="A6" s="2" t="s">
        <v>0</v>
      </c>
    </row>
    <row r="7" spans="1:11" x14ac:dyDescent="0.25">
      <c r="A7" s="109" t="s">
        <v>4</v>
      </c>
      <c r="B7" s="109"/>
      <c r="C7" s="109"/>
      <c r="D7" s="109"/>
      <c r="E7" s="109"/>
      <c r="F7" s="109"/>
      <c r="G7" s="109"/>
      <c r="H7" s="109"/>
      <c r="I7" s="109"/>
      <c r="J7" s="109"/>
      <c r="K7" s="109"/>
    </row>
    <row r="8" spans="1:11" x14ac:dyDescent="0.25">
      <c r="A8" s="109"/>
      <c r="B8" s="109"/>
      <c r="C8" s="109"/>
      <c r="D8" s="109"/>
      <c r="E8" s="109"/>
      <c r="F8" s="109"/>
      <c r="G8" s="109"/>
      <c r="H8" s="109"/>
      <c r="I8" s="109"/>
      <c r="J8" s="109"/>
      <c r="K8" s="109"/>
    </row>
    <row r="9" spans="1:11" x14ac:dyDescent="0.25">
      <c r="A9" s="109"/>
      <c r="B9" s="109"/>
      <c r="C9" s="109"/>
      <c r="D9" s="109"/>
      <c r="E9" s="109"/>
      <c r="F9" s="109"/>
      <c r="G9" s="109"/>
      <c r="H9" s="109"/>
      <c r="I9" s="109"/>
      <c r="J9" s="109"/>
      <c r="K9" s="109"/>
    </row>
    <row r="10" spans="1:11" x14ac:dyDescent="0.25">
      <c r="A10" s="109"/>
      <c r="B10" s="109"/>
      <c r="C10" s="109"/>
      <c r="D10" s="109"/>
      <c r="E10" s="109"/>
      <c r="F10" s="109"/>
      <c r="G10" s="109"/>
      <c r="H10" s="109"/>
      <c r="I10" s="109"/>
      <c r="J10" s="109"/>
      <c r="K10" s="109"/>
    </row>
    <row r="11" spans="1:11" x14ac:dyDescent="0.25">
      <c r="A11" s="109"/>
      <c r="B11" s="109"/>
      <c r="C11" s="109"/>
      <c r="D11" s="109"/>
      <c r="E11" s="109"/>
      <c r="F11" s="109"/>
      <c r="G11" s="109"/>
      <c r="H11" s="109"/>
      <c r="I11" s="109"/>
      <c r="J11" s="109"/>
      <c r="K11" s="109"/>
    </row>
    <row r="12" spans="1:11" x14ac:dyDescent="0.25">
      <c r="A12" s="109" t="s">
        <v>6</v>
      </c>
      <c r="B12" s="109"/>
      <c r="C12" s="109"/>
      <c r="D12" s="109"/>
      <c r="E12" s="109"/>
      <c r="F12" s="109"/>
      <c r="G12" s="109"/>
      <c r="H12" s="109"/>
      <c r="I12" s="109"/>
      <c r="J12" s="109"/>
      <c r="K12" s="109"/>
    </row>
    <row r="13" spans="1:11" x14ac:dyDescent="0.25">
      <c r="A13" s="109"/>
      <c r="B13" s="109"/>
      <c r="C13" s="109"/>
      <c r="D13" s="109"/>
      <c r="E13" s="109"/>
      <c r="F13" s="109"/>
      <c r="G13" s="109"/>
      <c r="H13" s="109"/>
      <c r="I13" s="109"/>
      <c r="J13" s="109"/>
      <c r="K13" s="109"/>
    </row>
    <row r="14" spans="1:11" x14ac:dyDescent="0.25">
      <c r="A14" s="109"/>
      <c r="B14" s="109"/>
      <c r="C14" s="109"/>
      <c r="D14" s="109"/>
      <c r="E14" s="109"/>
      <c r="F14" s="109"/>
      <c r="G14" s="109"/>
      <c r="H14" s="109"/>
      <c r="I14" s="109"/>
      <c r="J14" s="109"/>
      <c r="K14" s="109"/>
    </row>
    <row r="15" spans="1:11" x14ac:dyDescent="0.25">
      <c r="A15" s="109"/>
      <c r="B15" s="109"/>
      <c r="C15" s="109"/>
      <c r="D15" s="109"/>
      <c r="E15" s="109"/>
      <c r="F15" s="109"/>
      <c r="G15" s="109"/>
      <c r="H15" s="109"/>
      <c r="I15" s="109"/>
      <c r="J15" s="109"/>
      <c r="K15" s="109"/>
    </row>
    <row r="17" spans="1:11" x14ac:dyDescent="0.25">
      <c r="A17" s="109" t="s">
        <v>5</v>
      </c>
      <c r="B17" s="109"/>
      <c r="C17" s="109"/>
      <c r="D17" s="109"/>
      <c r="E17" s="109"/>
      <c r="F17" s="109"/>
      <c r="G17" s="109"/>
      <c r="H17" s="109"/>
      <c r="I17" s="109"/>
      <c r="J17" s="109"/>
      <c r="K17" s="109"/>
    </row>
    <row r="18" spans="1:11" x14ac:dyDescent="0.25">
      <c r="A18" s="109"/>
      <c r="B18" s="109"/>
      <c r="C18" s="109"/>
      <c r="D18" s="109"/>
      <c r="E18" s="109"/>
      <c r="F18" s="109"/>
      <c r="G18" s="109"/>
      <c r="H18" s="109"/>
      <c r="I18" s="109"/>
      <c r="J18" s="109"/>
      <c r="K18" s="109"/>
    </row>
    <row r="19" spans="1:11" ht="15" customHeight="1" x14ac:dyDescent="0.25">
      <c r="A19" s="110" t="s">
        <v>8</v>
      </c>
      <c r="B19" s="110"/>
      <c r="C19" s="110"/>
      <c r="D19" s="110"/>
      <c r="E19" s="110"/>
      <c r="F19" s="110"/>
      <c r="G19" s="110"/>
      <c r="H19" s="110"/>
      <c r="I19" s="110"/>
      <c r="J19" s="110"/>
      <c r="K19" s="110"/>
    </row>
    <row r="20" spans="1:11" x14ac:dyDescent="0.25">
      <c r="A20" s="110"/>
      <c r="B20" s="110"/>
      <c r="C20" s="110"/>
      <c r="D20" s="110"/>
      <c r="E20" s="110"/>
      <c r="F20" s="110"/>
      <c r="G20" s="110"/>
      <c r="H20" s="110"/>
      <c r="I20" s="110"/>
      <c r="J20" s="110"/>
      <c r="K20" s="110"/>
    </row>
    <row r="21" spans="1:11" x14ac:dyDescent="0.25">
      <c r="A21" s="4"/>
      <c r="B21" s="4"/>
      <c r="C21" s="4"/>
      <c r="D21" s="4"/>
      <c r="E21" s="4"/>
      <c r="F21" s="4"/>
      <c r="G21" s="4"/>
      <c r="H21" s="4"/>
      <c r="I21" s="4"/>
      <c r="J21" s="4"/>
      <c r="K21" s="4"/>
    </row>
    <row r="22" spans="1:11" ht="19.5" customHeight="1" x14ac:dyDescent="0.25">
      <c r="A22" s="109" t="s">
        <v>7</v>
      </c>
      <c r="B22" s="109"/>
      <c r="C22" s="109"/>
      <c r="D22" s="109"/>
      <c r="E22" s="109"/>
      <c r="F22" s="109"/>
      <c r="G22" s="109"/>
      <c r="H22" s="109"/>
      <c r="I22" s="109"/>
      <c r="J22" s="109"/>
      <c r="K22" s="109"/>
    </row>
    <row r="23" spans="1:11" x14ac:dyDescent="0.25">
      <c r="A23" s="109"/>
      <c r="B23" s="109"/>
      <c r="C23" s="109"/>
      <c r="D23" s="109"/>
      <c r="E23" s="109"/>
      <c r="F23" s="109"/>
      <c r="G23" s="109"/>
      <c r="H23" s="109"/>
      <c r="I23" s="109"/>
      <c r="J23" s="109"/>
      <c r="K23" s="109"/>
    </row>
    <row r="24" spans="1:11" x14ac:dyDescent="0.25">
      <c r="A24" s="109"/>
      <c r="B24" s="109"/>
      <c r="C24" s="109"/>
      <c r="D24" s="109"/>
      <c r="E24" s="109"/>
      <c r="F24" s="109"/>
      <c r="G24" s="109"/>
      <c r="H24" s="109"/>
      <c r="I24" s="109"/>
      <c r="J24" s="109"/>
      <c r="K24" s="109"/>
    </row>
    <row r="25" spans="1:11" ht="15" customHeight="1" x14ac:dyDescent="0.25">
      <c r="A25" s="110" t="s">
        <v>9</v>
      </c>
      <c r="B25" s="110"/>
      <c r="C25" s="110"/>
      <c r="D25" s="110"/>
      <c r="E25" s="110"/>
      <c r="F25" s="110"/>
      <c r="G25" s="110"/>
      <c r="H25" s="110"/>
      <c r="I25" s="110"/>
      <c r="J25" s="110"/>
      <c r="K25" s="110"/>
    </row>
    <row r="26" spans="1:11" x14ac:dyDescent="0.25">
      <c r="A26" s="110"/>
      <c r="B26" s="110"/>
      <c r="C26" s="110"/>
      <c r="D26" s="110"/>
      <c r="E26" s="110"/>
      <c r="F26" s="110"/>
      <c r="G26" s="110"/>
      <c r="H26" s="110"/>
      <c r="I26" s="110"/>
      <c r="J26" s="110"/>
      <c r="K26" s="110"/>
    </row>
    <row r="27" spans="1:11" x14ac:dyDescent="0.25">
      <c r="A27" s="5"/>
      <c r="B27" s="4"/>
      <c r="C27" s="4"/>
      <c r="D27" s="4"/>
      <c r="E27" s="4"/>
      <c r="F27" s="4"/>
      <c r="G27" s="4"/>
      <c r="H27" s="4"/>
      <c r="I27" s="4"/>
      <c r="J27" s="4"/>
      <c r="K27" s="4"/>
    </row>
    <row r="28" spans="1:11" x14ac:dyDescent="0.25">
      <c r="A28" s="109" t="s">
        <v>10</v>
      </c>
      <c r="B28" s="109"/>
      <c r="C28" s="109"/>
      <c r="D28" s="109"/>
      <c r="E28" s="109"/>
      <c r="F28" s="109"/>
      <c r="G28" s="109"/>
      <c r="H28" s="109"/>
      <c r="I28" s="109"/>
      <c r="J28" s="109"/>
      <c r="K28" s="109"/>
    </row>
    <row r="29" spans="1:11" x14ac:dyDescent="0.25">
      <c r="A29" s="109"/>
      <c r="B29" s="109"/>
      <c r="C29" s="109"/>
      <c r="D29" s="109"/>
      <c r="E29" s="109"/>
      <c r="F29" s="109"/>
      <c r="G29" s="109"/>
      <c r="H29" s="109"/>
      <c r="I29" s="109"/>
      <c r="J29" s="109"/>
      <c r="K29" s="109"/>
    </row>
    <row r="30" spans="1:11" ht="15" customHeight="1" x14ac:dyDescent="0.25">
      <c r="A30" s="110" t="s">
        <v>11</v>
      </c>
      <c r="B30" s="110"/>
      <c r="C30" s="110"/>
      <c r="D30" s="110"/>
      <c r="E30" s="110"/>
      <c r="F30" s="110"/>
      <c r="G30" s="110"/>
      <c r="H30" s="110"/>
      <c r="I30" s="110"/>
      <c r="J30" s="110"/>
      <c r="K30" s="110"/>
    </row>
    <row r="31" spans="1:11" x14ac:dyDescent="0.25">
      <c r="A31" s="110"/>
      <c r="B31" s="110"/>
      <c r="C31" s="110"/>
      <c r="D31" s="110"/>
      <c r="E31" s="110"/>
      <c r="F31" s="110"/>
      <c r="G31" s="110"/>
      <c r="H31" s="110"/>
      <c r="I31" s="110"/>
      <c r="J31" s="110"/>
      <c r="K31" s="110"/>
    </row>
    <row r="32" spans="1:11" x14ac:dyDescent="0.25">
      <c r="A32" s="110"/>
      <c r="B32" s="110"/>
      <c r="C32" s="110"/>
      <c r="D32" s="110"/>
      <c r="E32" s="110"/>
      <c r="F32" s="110"/>
      <c r="G32" s="110"/>
      <c r="H32" s="110"/>
      <c r="I32" s="110"/>
      <c r="J32" s="110"/>
      <c r="K32" s="110"/>
    </row>
  </sheetData>
  <mergeCells count="9">
    <mergeCell ref="A28:K29"/>
    <mergeCell ref="A30:K32"/>
    <mergeCell ref="A25:K26"/>
    <mergeCell ref="A3:K4"/>
    <mergeCell ref="A7:K11"/>
    <mergeCell ref="A12:K15"/>
    <mergeCell ref="A17:K18"/>
    <mergeCell ref="A22:K24"/>
    <mergeCell ref="A19:K20"/>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&amp;L&amp;"-,Negrita"&amp;K00-043GUÍA DE TRABAJOS PRÁCTICOS.
UNIDAD VI&amp;R&amp;"-,Negrita"&amp;K00-044Marina Soledad Beltramo</oddHeader>
    <oddFooter>&amp;L&amp;G &amp;C&amp;"-,Negrita"&amp;K00-048UCC. FACEA. 
IMPUESTOS I. Cát. "B"&amp;R&amp;"-,Negrita"&amp;K00-048Página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showRowColHeaders="0" showRuler="0" view="pageLayout" topLeftCell="A27" zoomScale="119" zoomScalePageLayoutView="119" workbookViewId="0">
      <selection activeCell="F39" sqref="F39"/>
    </sheetView>
  </sheetViews>
  <sheetFormatPr baseColWidth="10" defaultColWidth="11.5703125" defaultRowHeight="15" x14ac:dyDescent="0.25"/>
  <cols>
    <col min="1" max="1" width="11.85546875" style="1" customWidth="1"/>
    <col min="2" max="2" width="14.7109375" style="1" bestFit="1" customWidth="1"/>
    <col min="3" max="3" width="15.7109375" style="1" customWidth="1"/>
    <col min="4" max="4" width="12.7109375" style="1" bestFit="1" customWidth="1"/>
    <col min="5" max="5" width="14.7109375" style="1" bestFit="1" customWidth="1"/>
    <col min="6" max="7" width="14.28515625" style="1" bestFit="1" customWidth="1"/>
    <col min="8" max="8" width="14.42578125" style="1" bestFit="1" customWidth="1"/>
    <col min="9" max="9" width="10.140625" style="1" customWidth="1"/>
    <col min="10" max="16384" width="11.5703125" style="1"/>
  </cols>
  <sheetData>
    <row r="1" spans="1:9" ht="15.75" x14ac:dyDescent="0.25">
      <c r="A1" s="3" t="s">
        <v>3</v>
      </c>
    </row>
    <row r="2" spans="1:9" ht="15.75" thickBot="1" x14ac:dyDescent="0.3"/>
    <row r="3" spans="1:9" ht="15.75" customHeight="1" x14ac:dyDescent="0.25">
      <c r="A3" s="111" t="s">
        <v>86</v>
      </c>
      <c r="B3" s="122"/>
      <c r="C3" s="122"/>
      <c r="D3" s="122"/>
      <c r="E3" s="122"/>
      <c r="F3" s="122"/>
      <c r="G3" s="122"/>
      <c r="H3" s="122"/>
      <c r="I3" s="123"/>
    </row>
    <row r="4" spans="1:9" ht="15.75" thickBot="1" x14ac:dyDescent="0.3">
      <c r="A4" s="124"/>
      <c r="B4" s="125"/>
      <c r="C4" s="125"/>
      <c r="D4" s="125"/>
      <c r="E4" s="125"/>
      <c r="F4" s="125"/>
      <c r="G4" s="125"/>
      <c r="H4" s="125"/>
      <c r="I4" s="126"/>
    </row>
    <row r="6" spans="1:9" x14ac:dyDescent="0.25">
      <c r="A6" s="2" t="s">
        <v>0</v>
      </c>
    </row>
    <row r="7" spans="1:9" ht="15.75" thickBot="1" x14ac:dyDescent="0.3"/>
    <row r="8" spans="1:9" ht="15" customHeight="1" x14ac:dyDescent="0.25">
      <c r="B8" s="139" t="s">
        <v>19</v>
      </c>
      <c r="C8" s="141" t="s">
        <v>14</v>
      </c>
      <c r="D8" s="141" t="s">
        <v>17</v>
      </c>
      <c r="E8" s="141" t="s">
        <v>18</v>
      </c>
      <c r="F8" s="127" t="s">
        <v>15</v>
      </c>
      <c r="G8" s="129" t="s">
        <v>16</v>
      </c>
      <c r="H8" s="130"/>
    </row>
    <row r="9" spans="1:9" ht="15" customHeight="1" x14ac:dyDescent="0.25">
      <c r="B9" s="140"/>
      <c r="C9" s="142"/>
      <c r="D9" s="142"/>
      <c r="E9" s="142"/>
      <c r="F9" s="128"/>
      <c r="G9" s="131"/>
      <c r="H9" s="132"/>
    </row>
    <row r="10" spans="1:9" x14ac:dyDescent="0.25">
      <c r="B10" s="18" t="s">
        <v>51</v>
      </c>
      <c r="C10" s="16">
        <v>500</v>
      </c>
      <c r="D10" s="15">
        <f>+C10*60%</f>
        <v>300</v>
      </c>
      <c r="E10" s="17">
        <f>+C10-D10</f>
        <v>200</v>
      </c>
      <c r="F10" s="8">
        <v>2500</v>
      </c>
      <c r="G10" s="47">
        <v>3600</v>
      </c>
      <c r="H10" s="91"/>
      <c r="I10" s="53"/>
    </row>
    <row r="11" spans="1:9" ht="15.75" thickBot="1" x14ac:dyDescent="0.3">
      <c r="B11" s="49" t="s">
        <v>72</v>
      </c>
      <c r="C11" s="50">
        <v>450</v>
      </c>
      <c r="D11" s="51">
        <f>+C11*60%</f>
        <v>270</v>
      </c>
      <c r="E11" s="57">
        <f>+C11-D11</f>
        <v>180</v>
      </c>
      <c r="F11" s="52">
        <v>3850</v>
      </c>
      <c r="G11" s="92">
        <v>4000</v>
      </c>
      <c r="H11" s="93"/>
    </row>
    <row r="12" spans="1:9" x14ac:dyDescent="0.25">
      <c r="B12" s="54"/>
      <c r="C12" s="55"/>
      <c r="D12" s="55"/>
      <c r="E12" s="12"/>
      <c r="F12" s="56"/>
      <c r="G12" s="56"/>
      <c r="H12" s="12"/>
    </row>
    <row r="13" spans="1:9" x14ac:dyDescent="0.25">
      <c r="A13" s="19" t="s">
        <v>80</v>
      </c>
      <c r="B13" s="54"/>
      <c r="C13" s="55"/>
      <c r="D13" s="55"/>
      <c r="E13" s="12"/>
      <c r="F13" s="56"/>
      <c r="G13" s="56"/>
      <c r="H13" s="12"/>
    </row>
    <row r="14" spans="1:9" ht="15.75" thickBot="1" x14ac:dyDescent="0.3">
      <c r="B14" s="54"/>
      <c r="C14" s="55"/>
      <c r="D14" s="55"/>
      <c r="E14" s="12"/>
      <c r="F14" s="56"/>
      <c r="G14" s="56"/>
      <c r="H14" s="12"/>
    </row>
    <row r="15" spans="1:9" ht="15.75" thickBot="1" x14ac:dyDescent="0.3">
      <c r="B15" s="119" t="s">
        <v>20</v>
      </c>
      <c r="C15" s="120"/>
      <c r="D15" s="120"/>
      <c r="E15" s="120"/>
      <c r="F15" s="120"/>
      <c r="G15" s="120"/>
      <c r="H15" s="121"/>
    </row>
    <row r="16" spans="1:9" x14ac:dyDescent="0.25">
      <c r="B16" s="137" t="s">
        <v>75</v>
      </c>
      <c r="C16" s="135" t="s">
        <v>73</v>
      </c>
      <c r="D16" s="136"/>
      <c r="E16" s="135" t="s">
        <v>74</v>
      </c>
      <c r="F16" s="136"/>
      <c r="G16" s="94"/>
      <c r="H16" s="95"/>
    </row>
    <row r="17" spans="1:9" x14ac:dyDescent="0.25">
      <c r="B17" s="138"/>
      <c r="C17" s="60" t="s">
        <v>76</v>
      </c>
      <c r="D17" s="61" t="s">
        <v>77</v>
      </c>
      <c r="E17" s="60" t="s">
        <v>78</v>
      </c>
      <c r="F17" s="61" t="s">
        <v>79</v>
      </c>
      <c r="G17" s="58" t="s">
        <v>51</v>
      </c>
      <c r="H17" s="61" t="s">
        <v>72</v>
      </c>
    </row>
    <row r="18" spans="1:9" x14ac:dyDescent="0.25">
      <c r="B18" s="82">
        <v>42005</v>
      </c>
      <c r="C18" s="62">
        <v>0</v>
      </c>
      <c r="D18" s="63">
        <v>0</v>
      </c>
      <c r="E18" s="69">
        <v>0</v>
      </c>
      <c r="F18" s="70">
        <v>0</v>
      </c>
      <c r="G18" s="68"/>
      <c r="H18" s="75"/>
    </row>
    <row r="19" spans="1:9" x14ac:dyDescent="0.25">
      <c r="B19" s="83">
        <v>42270</v>
      </c>
      <c r="C19" s="64">
        <f>+D10</f>
        <v>300</v>
      </c>
      <c r="D19" s="65">
        <f>+D11</f>
        <v>270</v>
      </c>
      <c r="E19" s="71">
        <f>+F10</f>
        <v>2500</v>
      </c>
      <c r="F19" s="72">
        <f>+F11</f>
        <v>3850</v>
      </c>
      <c r="G19" s="59">
        <f>+C19*E19</f>
        <v>750000</v>
      </c>
      <c r="H19" s="72">
        <f>+D19*F19</f>
        <v>1039500</v>
      </c>
    </row>
    <row r="20" spans="1:9" ht="15.75" thickBot="1" x14ac:dyDescent="0.3">
      <c r="B20" s="84">
        <v>42369</v>
      </c>
      <c r="C20" s="66">
        <f>+E10</f>
        <v>200</v>
      </c>
      <c r="D20" s="67">
        <f>+E11</f>
        <v>180</v>
      </c>
      <c r="E20" s="73">
        <f>+G10</f>
        <v>3600</v>
      </c>
      <c r="F20" s="74">
        <f>+G11</f>
        <v>4000</v>
      </c>
      <c r="G20" s="76">
        <f>+C20*E20</f>
        <v>720000</v>
      </c>
      <c r="H20" s="74">
        <f>+D20*F20</f>
        <v>720000</v>
      </c>
    </row>
    <row r="21" spans="1:9" x14ac:dyDescent="0.25">
      <c r="B21" s="12"/>
      <c r="D21" s="12"/>
      <c r="E21" s="12"/>
      <c r="F21" s="12"/>
      <c r="G21" s="12"/>
    </row>
    <row r="22" spans="1:9" x14ac:dyDescent="0.25">
      <c r="D22" s="100" t="s">
        <v>28</v>
      </c>
      <c r="E22" s="12">
        <f>+G19+H19</f>
        <v>1789500</v>
      </c>
    </row>
    <row r="23" spans="1:9" x14ac:dyDescent="0.25">
      <c r="D23" s="100" t="s">
        <v>54</v>
      </c>
      <c r="E23" s="12">
        <f>+G20+H20</f>
        <v>1440000</v>
      </c>
    </row>
    <row r="24" spans="1:9" x14ac:dyDescent="0.25">
      <c r="D24" s="101" t="s">
        <v>84</v>
      </c>
      <c r="E24" s="81">
        <f>+E22+E23</f>
        <v>3229500</v>
      </c>
    </row>
    <row r="25" spans="1:9" ht="15.75" thickBot="1" x14ac:dyDescent="0.3">
      <c r="B25" s="81"/>
      <c r="C25" s="2"/>
      <c r="D25" s="12"/>
      <c r="E25" s="12"/>
    </row>
    <row r="26" spans="1:9" ht="15.75" thickBot="1" x14ac:dyDescent="0.3">
      <c r="B26" s="119" t="s">
        <v>87</v>
      </c>
      <c r="C26" s="120"/>
      <c r="D26" s="120"/>
      <c r="E26" s="120"/>
      <c r="F26" s="120"/>
      <c r="G26" s="121"/>
      <c r="I26" s="2"/>
    </row>
    <row r="27" spans="1:9" x14ac:dyDescent="0.25">
      <c r="B27" s="117" t="str">
        <f>+B16</f>
        <v>Fecha</v>
      </c>
      <c r="C27" s="96" t="s">
        <v>18</v>
      </c>
      <c r="D27" s="135" t="s">
        <v>14</v>
      </c>
      <c r="E27" s="136"/>
      <c r="F27" s="133" t="s">
        <v>85</v>
      </c>
      <c r="G27" s="134"/>
    </row>
    <row r="28" spans="1:9" x14ac:dyDescent="0.25">
      <c r="B28" s="118"/>
      <c r="C28" s="97"/>
      <c r="D28" s="60" t="s">
        <v>51</v>
      </c>
      <c r="E28" s="61" t="s">
        <v>72</v>
      </c>
      <c r="F28" s="88" t="str">
        <f>+D28</f>
        <v>Soja</v>
      </c>
      <c r="G28" s="80" t="str">
        <f>+E28</f>
        <v>Sorgo</v>
      </c>
    </row>
    <row r="29" spans="1:9" x14ac:dyDescent="0.25">
      <c r="B29" s="98">
        <f>+B18</f>
        <v>42005</v>
      </c>
      <c r="C29" s="86" t="s">
        <v>82</v>
      </c>
      <c r="D29" s="62">
        <v>0</v>
      </c>
      <c r="E29" s="63">
        <v>0</v>
      </c>
      <c r="F29" s="89">
        <v>0</v>
      </c>
      <c r="G29" s="78">
        <v>0</v>
      </c>
    </row>
    <row r="30" spans="1:9" ht="15.75" thickBot="1" x14ac:dyDescent="0.3">
      <c r="B30" s="99">
        <f>+B20</f>
        <v>42369</v>
      </c>
      <c r="C30" s="87" t="s">
        <v>83</v>
      </c>
      <c r="D30" s="66">
        <f>+E10</f>
        <v>200</v>
      </c>
      <c r="E30" s="67">
        <f>+E11</f>
        <v>180</v>
      </c>
      <c r="F30" s="90">
        <f>+D30*G10</f>
        <v>720000</v>
      </c>
      <c r="G30" s="79">
        <f>+E30*G11</f>
        <v>720000</v>
      </c>
    </row>
    <row r="31" spans="1:9" x14ac:dyDescent="0.25">
      <c r="B31" s="11"/>
      <c r="C31" s="9"/>
      <c r="D31" s="9"/>
      <c r="E31" s="9"/>
      <c r="F31" s="9"/>
      <c r="G31" s="9"/>
    </row>
    <row r="32" spans="1:9" ht="15" customHeight="1" x14ac:dyDescent="0.25">
      <c r="A32" s="77" t="s">
        <v>88</v>
      </c>
      <c r="B32" s="85"/>
      <c r="C32" s="85"/>
      <c r="D32" s="85"/>
      <c r="E32" s="85"/>
      <c r="F32" s="85"/>
      <c r="G32" s="85"/>
    </row>
    <row r="33" spans="1:7" x14ac:dyDescent="0.25">
      <c r="A33" s="85"/>
      <c r="B33" s="85"/>
      <c r="C33" s="85"/>
      <c r="D33" s="85"/>
      <c r="E33" s="85"/>
      <c r="F33" s="85"/>
      <c r="G33" s="85"/>
    </row>
    <row r="34" spans="1:7" x14ac:dyDescent="0.25">
      <c r="B34" s="9"/>
      <c r="C34" s="9"/>
      <c r="D34" s="9"/>
      <c r="E34" s="9"/>
      <c r="F34" s="9"/>
      <c r="G34" s="9"/>
    </row>
    <row r="35" spans="1:7" x14ac:dyDescent="0.25">
      <c r="B35" s="9"/>
      <c r="C35" s="9"/>
      <c r="D35" s="9"/>
      <c r="E35" s="9"/>
      <c r="F35" s="9"/>
      <c r="G35" s="13"/>
    </row>
    <row r="36" spans="1:7" x14ac:dyDescent="0.25">
      <c r="B36" s="9"/>
      <c r="C36" s="9"/>
      <c r="D36" s="9"/>
      <c r="E36" s="9"/>
      <c r="F36" s="9"/>
      <c r="G36" s="9"/>
    </row>
    <row r="37" spans="1:7" x14ac:dyDescent="0.25">
      <c r="B37" s="9"/>
      <c r="C37" s="9"/>
      <c r="D37" s="9"/>
      <c r="E37" s="9"/>
      <c r="F37" s="9"/>
      <c r="G37" s="9"/>
    </row>
    <row r="38" spans="1:7" x14ac:dyDescent="0.25">
      <c r="B38" s="9"/>
      <c r="C38" s="9"/>
      <c r="D38" s="9"/>
      <c r="E38" s="9"/>
      <c r="F38" s="9"/>
      <c r="G38" s="13"/>
    </row>
    <row r="39" spans="1:7" x14ac:dyDescent="0.25">
      <c r="B39" s="9"/>
      <c r="C39" s="9"/>
      <c r="D39" s="9"/>
      <c r="E39" s="9"/>
      <c r="F39" s="9"/>
      <c r="G39" s="9"/>
    </row>
    <row r="40" spans="1:7" x14ac:dyDescent="0.25">
      <c r="B40" s="9"/>
      <c r="C40" s="9"/>
      <c r="D40" s="9"/>
      <c r="E40" s="9"/>
      <c r="F40" s="9"/>
      <c r="G40" s="9"/>
    </row>
    <row r="41" spans="1:7" x14ac:dyDescent="0.25">
      <c r="B41" s="14"/>
      <c r="C41" s="14"/>
      <c r="D41" s="14"/>
      <c r="E41" s="14"/>
      <c r="F41" s="14"/>
      <c r="G41" s="14"/>
    </row>
    <row r="42" spans="1:7" x14ac:dyDescent="0.25">
      <c r="B42" s="11"/>
      <c r="C42" s="9"/>
      <c r="D42" s="9"/>
      <c r="E42" s="9"/>
      <c r="F42" s="9"/>
      <c r="G42" s="9"/>
    </row>
    <row r="43" spans="1:7" x14ac:dyDescent="0.25">
      <c r="B43" s="9"/>
      <c r="C43" s="9"/>
      <c r="D43" s="9"/>
      <c r="E43" s="9"/>
      <c r="F43" s="9"/>
      <c r="G43" s="9"/>
    </row>
    <row r="44" spans="1:7" x14ac:dyDescent="0.25">
      <c r="B44" s="9"/>
      <c r="C44" s="9"/>
      <c r="D44" s="9"/>
      <c r="E44" s="9"/>
      <c r="F44" s="9"/>
      <c r="G44" s="9"/>
    </row>
    <row r="45" spans="1:7" x14ac:dyDescent="0.25">
      <c r="B45" s="9"/>
      <c r="C45" s="9"/>
      <c r="D45" s="9"/>
      <c r="E45" s="9"/>
      <c r="F45" s="9"/>
      <c r="G45" s="9"/>
    </row>
  </sheetData>
  <mergeCells count="15">
    <mergeCell ref="B27:B28"/>
    <mergeCell ref="B26:G26"/>
    <mergeCell ref="B15:H15"/>
    <mergeCell ref="A3:I4"/>
    <mergeCell ref="F8:F9"/>
    <mergeCell ref="G8:H9"/>
    <mergeCell ref="F27:G27"/>
    <mergeCell ref="D27:E27"/>
    <mergeCell ref="B16:B17"/>
    <mergeCell ref="C16:D16"/>
    <mergeCell ref="E16:F16"/>
    <mergeCell ref="B8:B9"/>
    <mergeCell ref="E8:E9"/>
    <mergeCell ref="D8:D9"/>
    <mergeCell ref="C8:C9"/>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&amp;L&amp;"-,Negrita"&amp;K00-044GUÍA DE TRABAJOS PRÁCTICOS.
UNIDAD VI&amp;R&amp;"-,Negrita"&amp;K00-045Marina Soledad Beltramo</oddHeader>
    <oddFooter>&amp;L&amp;G &amp;C&amp;"-,Negrita"&amp;K00-047UCC. FACEA. 
IMPUESTOS I. Cát. "B"&amp;R&amp;"-,Negrita"&amp;K00-047Página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showRowColHeaders="0" tabSelected="1" showRuler="0" view="pageLayout" topLeftCell="A44" zoomScale="119" zoomScalePageLayoutView="119" workbookViewId="0">
      <selection activeCell="G63" sqref="G63"/>
    </sheetView>
  </sheetViews>
  <sheetFormatPr baseColWidth="10" defaultColWidth="11.5703125" defaultRowHeight="15" x14ac:dyDescent="0.25"/>
  <cols>
    <col min="1" max="2" width="11.5703125" style="1"/>
    <col min="3" max="3" width="12.5703125" style="1" customWidth="1"/>
    <col min="4" max="4" width="15.5703125" style="1" bestFit="1" customWidth="1"/>
    <col min="5" max="5" width="12.5703125" style="1" customWidth="1"/>
    <col min="6" max="6" width="11.7109375" style="1" bestFit="1" customWidth="1"/>
    <col min="7" max="7" width="14.42578125" style="1" customWidth="1"/>
    <col min="8" max="8" width="17" style="1" customWidth="1"/>
    <col min="9" max="9" width="11.28515625" style="1" bestFit="1" customWidth="1"/>
    <col min="10" max="10" width="12.7109375" style="1" bestFit="1" customWidth="1"/>
    <col min="11" max="16384" width="11.5703125" style="1"/>
  </cols>
  <sheetData>
    <row r="1" spans="1:11" ht="15.75" x14ac:dyDescent="0.25">
      <c r="A1" s="3" t="s">
        <v>2</v>
      </c>
    </row>
    <row r="2" spans="1:11" ht="15.75" thickBot="1" x14ac:dyDescent="0.3"/>
    <row r="3" spans="1:11" x14ac:dyDescent="0.25">
      <c r="A3" s="111" t="s">
        <v>94</v>
      </c>
      <c r="B3" s="122"/>
      <c r="C3" s="122"/>
      <c r="D3" s="122"/>
      <c r="E3" s="122"/>
      <c r="F3" s="122"/>
      <c r="G3" s="122"/>
      <c r="H3" s="122"/>
      <c r="I3" s="122"/>
      <c r="J3" s="123"/>
      <c r="K3" s="34"/>
    </row>
    <row r="4" spans="1:11" ht="15.75" thickBot="1" x14ac:dyDescent="0.3">
      <c r="A4" s="124"/>
      <c r="B4" s="125"/>
      <c r="C4" s="125"/>
      <c r="D4" s="125"/>
      <c r="E4" s="125"/>
      <c r="F4" s="125"/>
      <c r="G4" s="125"/>
      <c r="H4" s="125"/>
      <c r="I4" s="125"/>
      <c r="J4" s="126"/>
      <c r="K4" s="34"/>
    </row>
    <row r="6" spans="1:11" x14ac:dyDescent="0.25">
      <c r="A6" s="2" t="s">
        <v>0</v>
      </c>
    </row>
    <row r="8" spans="1:11" x14ac:dyDescent="0.25">
      <c r="A8" s="22" t="s">
        <v>21</v>
      </c>
    </row>
    <row r="10" spans="1:11" x14ac:dyDescent="0.25">
      <c r="A10" s="145" t="s">
        <v>22</v>
      </c>
      <c r="B10" s="145"/>
      <c r="C10" s="145"/>
      <c r="D10" s="145"/>
      <c r="G10" s="145" t="s">
        <v>23</v>
      </c>
      <c r="H10" s="145"/>
      <c r="I10" s="145"/>
      <c r="J10" s="145"/>
    </row>
    <row r="11" spans="1:11" x14ac:dyDescent="0.25">
      <c r="A11" s="1" t="s">
        <v>27</v>
      </c>
      <c r="D11" s="6">
        <v>2500</v>
      </c>
      <c r="G11" s="1" t="s">
        <v>26</v>
      </c>
      <c r="J11" s="1">
        <v>2600</v>
      </c>
    </row>
    <row r="12" spans="1:11" x14ac:dyDescent="0.25">
      <c r="A12" s="1" t="s">
        <v>24</v>
      </c>
      <c r="D12" s="20">
        <v>12</v>
      </c>
      <c r="G12" s="1" t="s">
        <v>24</v>
      </c>
      <c r="J12" s="1">
        <v>12</v>
      </c>
    </row>
    <row r="14" spans="1:11" x14ac:dyDescent="0.25">
      <c r="A14" s="7" t="s">
        <v>25</v>
      </c>
      <c r="B14" s="7"/>
      <c r="C14" s="7"/>
      <c r="D14" s="21">
        <f>+D11*D12</f>
        <v>30000</v>
      </c>
      <c r="G14" s="7" t="s">
        <v>28</v>
      </c>
      <c r="H14" s="7"/>
      <c r="J14" s="21">
        <f>+J11*J12</f>
        <v>31200</v>
      </c>
    </row>
    <row r="15" spans="1:11" x14ac:dyDescent="0.25">
      <c r="A15" s="7"/>
      <c r="B15" s="7"/>
      <c r="C15" s="7"/>
      <c r="D15" s="21"/>
      <c r="G15" s="7"/>
      <c r="H15" s="7"/>
      <c r="J15" s="21"/>
    </row>
    <row r="16" spans="1:11" x14ac:dyDescent="0.25">
      <c r="B16" s="145" t="s">
        <v>48</v>
      </c>
      <c r="C16" s="145"/>
      <c r="D16" s="145"/>
      <c r="E16" s="145"/>
      <c r="F16" s="145"/>
      <c r="G16" s="145"/>
      <c r="H16" s="145"/>
      <c r="I16" s="32"/>
      <c r="J16" s="32"/>
    </row>
    <row r="17" spans="1:11" x14ac:dyDescent="0.25">
      <c r="A17" s="30"/>
      <c r="B17" s="28" t="s">
        <v>49</v>
      </c>
      <c r="C17" s="33" t="s">
        <v>14</v>
      </c>
      <c r="D17" s="28" t="s">
        <v>53</v>
      </c>
      <c r="E17" s="28" t="s">
        <v>15</v>
      </c>
      <c r="F17" s="28" t="s">
        <v>50</v>
      </c>
      <c r="G17" s="48" t="s">
        <v>81</v>
      </c>
      <c r="H17" s="48" t="s">
        <v>89</v>
      </c>
      <c r="J17" s="31"/>
      <c r="K17" s="30"/>
    </row>
    <row r="18" spans="1:11" x14ac:dyDescent="0.25">
      <c r="A18" s="30"/>
      <c r="B18" s="1" t="s">
        <v>13</v>
      </c>
      <c r="C18" s="102">
        <v>700</v>
      </c>
      <c r="D18" s="103">
        <f>+C18*80%</f>
        <v>560</v>
      </c>
      <c r="E18" s="6">
        <v>3600</v>
      </c>
      <c r="F18" s="6">
        <v>3000</v>
      </c>
      <c r="G18" s="35">
        <f>+D18*E18</f>
        <v>2016000</v>
      </c>
      <c r="H18" s="35">
        <f>+(C18-D18)*F18</f>
        <v>420000</v>
      </c>
      <c r="J18" s="31"/>
      <c r="K18" s="30"/>
    </row>
    <row r="19" spans="1:11" x14ac:dyDescent="0.25">
      <c r="A19" s="30"/>
      <c r="B19" s="1" t="s">
        <v>52</v>
      </c>
      <c r="C19" s="102">
        <v>400</v>
      </c>
      <c r="D19" s="103">
        <f>+C19*80%</f>
        <v>320</v>
      </c>
      <c r="E19" s="6">
        <v>2900</v>
      </c>
      <c r="F19" s="6">
        <v>3500</v>
      </c>
      <c r="G19" s="35">
        <f>+D19*E19</f>
        <v>928000</v>
      </c>
      <c r="H19" s="35">
        <f>+(C19-D19)*F19</f>
        <v>280000</v>
      </c>
      <c r="J19" s="31"/>
      <c r="K19" s="30"/>
    </row>
    <row r="20" spans="1:11" x14ac:dyDescent="0.25">
      <c r="A20" s="30"/>
      <c r="B20" s="30"/>
      <c r="C20" s="30"/>
      <c r="D20" s="31"/>
      <c r="E20" s="30"/>
      <c r="F20" s="30"/>
      <c r="G20" s="30"/>
      <c r="H20" s="30"/>
      <c r="I20" s="30"/>
      <c r="J20" s="31"/>
      <c r="K20" s="30"/>
    </row>
    <row r="21" spans="1:11" x14ac:dyDescent="0.25">
      <c r="A21" s="30"/>
      <c r="B21" s="7" t="s">
        <v>90</v>
      </c>
      <c r="C21" s="7"/>
      <c r="D21" s="147">
        <f>+G18+G19</f>
        <v>2944000</v>
      </c>
      <c r="E21" s="7"/>
      <c r="F21" s="7" t="s">
        <v>92</v>
      </c>
      <c r="G21" s="7"/>
      <c r="H21" s="146">
        <f>+H18+H19</f>
        <v>700000</v>
      </c>
      <c r="I21" s="30"/>
      <c r="J21" s="31"/>
      <c r="K21" s="30"/>
    </row>
    <row r="22" spans="1:11" x14ac:dyDescent="0.25">
      <c r="A22" s="30"/>
      <c r="B22" s="7" t="s">
        <v>91</v>
      </c>
      <c r="C22" s="30"/>
      <c r="D22" s="147"/>
      <c r="E22" s="30"/>
      <c r="F22" s="7" t="s">
        <v>93</v>
      </c>
      <c r="G22" s="30"/>
      <c r="H22" s="146"/>
      <c r="I22" s="30"/>
      <c r="J22" s="31"/>
      <c r="K22" s="30"/>
    </row>
    <row r="23" spans="1:11" x14ac:dyDescent="0.25">
      <c r="A23" s="30"/>
      <c r="B23" s="7"/>
      <c r="C23" s="30"/>
      <c r="D23" s="104"/>
      <c r="E23" s="30"/>
      <c r="F23" s="7"/>
      <c r="G23" s="30"/>
      <c r="H23" s="105"/>
      <c r="I23" s="30"/>
      <c r="J23" s="31"/>
      <c r="K23" s="30"/>
    </row>
    <row r="24" spans="1:11" x14ac:dyDescent="0.25">
      <c r="A24" s="22" t="s">
        <v>30</v>
      </c>
    </row>
    <row r="26" spans="1:11" x14ac:dyDescent="0.25">
      <c r="A26" s="145" t="s">
        <v>22</v>
      </c>
      <c r="B26" s="145"/>
      <c r="C26" s="145"/>
      <c r="D26" s="145"/>
      <c r="G26" s="145" t="s">
        <v>23</v>
      </c>
      <c r="H26" s="145"/>
      <c r="I26" s="145"/>
      <c r="J26" s="145"/>
    </row>
    <row r="27" spans="1:11" x14ac:dyDescent="0.25">
      <c r="A27" s="1" t="s">
        <v>32</v>
      </c>
      <c r="D27" s="6">
        <v>350000</v>
      </c>
      <c r="G27" s="1" t="s">
        <v>29</v>
      </c>
      <c r="J27" s="1">
        <v>170000</v>
      </c>
    </row>
    <row r="28" spans="1:11" x14ac:dyDescent="0.25">
      <c r="A28" s="1" t="s">
        <v>31</v>
      </c>
      <c r="D28" s="23">
        <v>0.76</v>
      </c>
      <c r="G28" s="1" t="s">
        <v>35</v>
      </c>
      <c r="J28" s="23">
        <v>0.67</v>
      </c>
    </row>
    <row r="29" spans="1:11" x14ac:dyDescent="0.25">
      <c r="A29" s="1" t="s">
        <v>33</v>
      </c>
      <c r="D29" s="23">
        <v>0.02</v>
      </c>
      <c r="G29" s="1" t="s">
        <v>33</v>
      </c>
      <c r="J29" s="23">
        <v>0.02</v>
      </c>
    </row>
    <row r="31" spans="1:11" x14ac:dyDescent="0.25">
      <c r="A31" s="7" t="s">
        <v>34</v>
      </c>
      <c r="B31" s="7"/>
      <c r="C31" s="7"/>
      <c r="D31" s="21">
        <f>+D27*D28*D29</f>
        <v>5320</v>
      </c>
      <c r="G31" s="7" t="s">
        <v>36</v>
      </c>
      <c r="H31" s="7"/>
      <c r="I31" s="7"/>
      <c r="J31" s="21">
        <f>+J27*J28*J29</f>
        <v>2278</v>
      </c>
    </row>
    <row r="33" spans="1:10" x14ac:dyDescent="0.25">
      <c r="G33" s="1" t="s">
        <v>41</v>
      </c>
      <c r="J33" s="6">
        <v>47000</v>
      </c>
    </row>
    <row r="34" spans="1:10" x14ac:dyDescent="0.25">
      <c r="G34" s="1" t="s">
        <v>42</v>
      </c>
      <c r="I34" s="25">
        <v>2002</v>
      </c>
      <c r="J34" s="24">
        <v>4</v>
      </c>
    </row>
    <row r="35" spans="1:10" x14ac:dyDescent="0.25">
      <c r="I35" s="25" t="s">
        <v>43</v>
      </c>
      <c r="J35" s="24">
        <f>4*12</f>
        <v>48</v>
      </c>
    </row>
    <row r="36" spans="1:10" x14ac:dyDescent="0.25">
      <c r="I36" s="25">
        <v>2015</v>
      </c>
      <c r="J36" s="24">
        <v>2</v>
      </c>
    </row>
    <row r="37" spans="1:10" x14ac:dyDescent="0.25">
      <c r="I37" s="26" t="s">
        <v>44</v>
      </c>
      <c r="J37" s="27">
        <f>SUM(J34:J36)</f>
        <v>54</v>
      </c>
    </row>
    <row r="39" spans="1:10" x14ac:dyDescent="0.25">
      <c r="G39" s="7" t="s">
        <v>45</v>
      </c>
      <c r="H39" s="7"/>
      <c r="I39" s="7"/>
      <c r="J39" s="21">
        <f>+(J33/(200-J37))*2</f>
        <v>643.83561643835617</v>
      </c>
    </row>
    <row r="41" spans="1:10" x14ac:dyDescent="0.25">
      <c r="A41" s="22" t="s">
        <v>37</v>
      </c>
    </row>
    <row r="43" spans="1:10" x14ac:dyDescent="0.25">
      <c r="A43" s="145" t="s">
        <v>22</v>
      </c>
      <c r="B43" s="145"/>
      <c r="C43" s="145"/>
      <c r="D43" s="145"/>
      <c r="G43" s="145" t="s">
        <v>23</v>
      </c>
      <c r="H43" s="145"/>
      <c r="I43" s="145"/>
      <c r="J43" s="145"/>
    </row>
    <row r="44" spans="1:10" x14ac:dyDescent="0.25">
      <c r="A44" s="1" t="s">
        <v>38</v>
      </c>
      <c r="D44" s="23">
        <v>0.05</v>
      </c>
      <c r="G44" s="1" t="str">
        <f>+A44</f>
        <v>Gastos presuntos</v>
      </c>
      <c r="J44" s="23">
        <f>+D44</f>
        <v>0.05</v>
      </c>
    </row>
    <row r="45" spans="1:10" x14ac:dyDescent="0.25">
      <c r="A45" s="1" t="s">
        <v>39</v>
      </c>
      <c r="D45" s="1">
        <v>1700</v>
      </c>
      <c r="G45" s="1" t="str">
        <f>+A45</f>
        <v>Impuestos a cargo del inquilino</v>
      </c>
      <c r="J45" s="6">
        <v>985</v>
      </c>
    </row>
    <row r="46" spans="1:10" x14ac:dyDescent="0.25">
      <c r="G46" s="1" t="s">
        <v>40</v>
      </c>
      <c r="J46" s="6">
        <v>47000</v>
      </c>
    </row>
    <row r="47" spans="1:10" x14ac:dyDescent="0.25">
      <c r="G47" s="1" t="s">
        <v>100</v>
      </c>
      <c r="J47" s="6">
        <f>+(J46/(4+12+12))*4</f>
        <v>6714.2857142857147</v>
      </c>
    </row>
    <row r="48" spans="1:10" x14ac:dyDescent="0.25">
      <c r="A48" s="145" t="s">
        <v>48</v>
      </c>
      <c r="B48" s="145"/>
      <c r="C48" s="145"/>
      <c r="D48" s="145"/>
      <c r="J48" s="6"/>
    </row>
    <row r="49" spans="1:10" x14ac:dyDescent="0.25">
      <c r="A49" s="1" t="s">
        <v>66</v>
      </c>
      <c r="D49" s="6">
        <v>50000</v>
      </c>
      <c r="J49" s="6"/>
    </row>
    <row r="50" spans="1:10" x14ac:dyDescent="0.25">
      <c r="A50" s="1" t="s">
        <v>97</v>
      </c>
      <c r="D50" s="6">
        <v>27000</v>
      </c>
    </row>
    <row r="52" spans="1:10" x14ac:dyDescent="0.25">
      <c r="A52" s="1" t="s">
        <v>46</v>
      </c>
    </row>
    <row r="53" spans="1:10" x14ac:dyDescent="0.25">
      <c r="A53" s="29" t="s">
        <v>47</v>
      </c>
    </row>
    <row r="55" spans="1:10" x14ac:dyDescent="0.25">
      <c r="A55" s="106" t="s">
        <v>55</v>
      </c>
    </row>
    <row r="56" spans="1:10" ht="15.75" thickBot="1" x14ac:dyDescent="0.3"/>
    <row r="57" spans="1:10" x14ac:dyDescent="0.25">
      <c r="B57" s="39" t="s">
        <v>56</v>
      </c>
      <c r="C57" s="40"/>
      <c r="D57" s="40"/>
      <c r="E57" s="40"/>
      <c r="F57" s="40"/>
      <c r="G57" s="40"/>
      <c r="H57" s="41"/>
    </row>
    <row r="58" spans="1:10" x14ac:dyDescent="0.25">
      <c r="B58" s="36"/>
      <c r="C58" s="46" t="s">
        <v>57</v>
      </c>
      <c r="D58" s="9"/>
      <c r="E58" s="9"/>
      <c r="F58" s="9"/>
      <c r="G58" s="9"/>
      <c r="H58" s="37"/>
    </row>
    <row r="59" spans="1:10" x14ac:dyDescent="0.25">
      <c r="B59" s="36"/>
      <c r="C59" s="46"/>
      <c r="D59" s="9" t="s">
        <v>58</v>
      </c>
      <c r="E59" s="9"/>
      <c r="F59" s="9"/>
      <c r="G59" s="9"/>
      <c r="H59" s="38">
        <f>+D14</f>
        <v>30000</v>
      </c>
    </row>
    <row r="60" spans="1:10" x14ac:dyDescent="0.25">
      <c r="B60" s="36"/>
      <c r="C60" s="9"/>
      <c r="D60" s="9" t="s">
        <v>59</v>
      </c>
      <c r="E60" s="9"/>
      <c r="F60" s="9"/>
      <c r="G60" s="9"/>
      <c r="H60" s="38">
        <f>+J14</f>
        <v>31200</v>
      </c>
    </row>
    <row r="61" spans="1:10" x14ac:dyDescent="0.25">
      <c r="B61" s="36"/>
      <c r="C61" s="9"/>
      <c r="D61" s="9" t="s">
        <v>60</v>
      </c>
      <c r="E61" s="9"/>
      <c r="F61" s="9"/>
      <c r="G61" s="9"/>
      <c r="H61" s="38">
        <f>+J47</f>
        <v>6714.2857142857147</v>
      </c>
    </row>
    <row r="62" spans="1:10" x14ac:dyDescent="0.25">
      <c r="B62" s="36"/>
      <c r="C62" s="9"/>
      <c r="D62" s="9" t="s">
        <v>61</v>
      </c>
      <c r="E62" s="9"/>
      <c r="F62" s="9"/>
      <c r="G62" s="9"/>
      <c r="H62" s="38">
        <f>+D21</f>
        <v>2944000</v>
      </c>
    </row>
    <row r="63" spans="1:10" x14ac:dyDescent="0.25">
      <c r="B63" s="36"/>
      <c r="C63" s="9"/>
      <c r="D63" s="9" t="s">
        <v>62</v>
      </c>
      <c r="E63" s="9"/>
      <c r="F63" s="9"/>
      <c r="G63" s="9"/>
      <c r="H63" s="38">
        <f>+H21</f>
        <v>700000</v>
      </c>
    </row>
    <row r="64" spans="1:10" x14ac:dyDescent="0.25">
      <c r="B64" s="42"/>
      <c r="C64" s="43"/>
      <c r="D64" s="43"/>
      <c r="E64" s="43"/>
      <c r="F64" s="43"/>
      <c r="G64" s="44" t="s">
        <v>63</v>
      </c>
      <c r="H64" s="10">
        <f>+SUM(H59:H63)</f>
        <v>3711914.2857142859</v>
      </c>
    </row>
    <row r="65" spans="1:8" x14ac:dyDescent="0.25">
      <c r="B65" s="36"/>
      <c r="C65" s="9"/>
      <c r="D65" s="9"/>
      <c r="E65" s="9"/>
      <c r="F65" s="9"/>
      <c r="G65" s="9"/>
      <c r="H65" s="37"/>
    </row>
    <row r="66" spans="1:8" x14ac:dyDescent="0.25">
      <c r="B66" s="36"/>
      <c r="C66" s="9"/>
      <c r="D66" s="9" t="s">
        <v>64</v>
      </c>
      <c r="E66" s="9"/>
      <c r="F66" s="9"/>
      <c r="G66" s="9"/>
      <c r="H66" s="38">
        <f>-D45</f>
        <v>-1700</v>
      </c>
    </row>
    <row r="67" spans="1:8" x14ac:dyDescent="0.25">
      <c r="B67" s="36"/>
      <c r="C67" s="9"/>
      <c r="D67" s="9" t="s">
        <v>65</v>
      </c>
      <c r="E67" s="9"/>
      <c r="F67" s="9"/>
      <c r="G67" s="9"/>
      <c r="H67" s="38">
        <f>-J45</f>
        <v>-985</v>
      </c>
    </row>
    <row r="68" spans="1:8" x14ac:dyDescent="0.25">
      <c r="B68" s="36"/>
      <c r="C68" s="9"/>
      <c r="D68" s="9" t="s">
        <v>67</v>
      </c>
      <c r="E68" s="9"/>
      <c r="F68" s="9"/>
      <c r="G68" s="9"/>
      <c r="H68" s="38">
        <f>-D49</f>
        <v>-50000</v>
      </c>
    </row>
    <row r="69" spans="1:8" x14ac:dyDescent="0.25">
      <c r="B69" s="36"/>
      <c r="C69" s="9"/>
      <c r="D69" s="9" t="s">
        <v>96</v>
      </c>
      <c r="E69" s="9"/>
      <c r="F69" s="9"/>
      <c r="G69" s="9"/>
      <c r="H69" s="38">
        <f>-D44*(H59+H60+H61)</f>
        <v>-3395.7142857142858</v>
      </c>
    </row>
    <row r="70" spans="1:8" x14ac:dyDescent="0.25">
      <c r="B70" s="36"/>
      <c r="C70" s="9"/>
      <c r="D70" s="9" t="s">
        <v>95</v>
      </c>
      <c r="E70" s="9"/>
      <c r="F70" s="9"/>
      <c r="G70" s="9"/>
      <c r="H70" s="38">
        <f>-D50</f>
        <v>-27000</v>
      </c>
    </row>
    <row r="71" spans="1:8" x14ac:dyDescent="0.25">
      <c r="B71" s="36"/>
      <c r="C71" s="9"/>
      <c r="D71" s="9" t="s">
        <v>70</v>
      </c>
      <c r="E71" s="9"/>
      <c r="F71" s="9"/>
      <c r="G71" s="9"/>
      <c r="H71" s="38">
        <f>-D31</f>
        <v>-5320</v>
      </c>
    </row>
    <row r="72" spans="1:8" x14ac:dyDescent="0.25">
      <c r="B72" s="36"/>
      <c r="C72" s="9"/>
      <c r="D72" s="9" t="s">
        <v>68</v>
      </c>
      <c r="E72" s="9"/>
      <c r="F72" s="9"/>
      <c r="G72" s="9"/>
      <c r="H72" s="38">
        <f>-J31</f>
        <v>-2278</v>
      </c>
    </row>
    <row r="73" spans="1:8" x14ac:dyDescent="0.25">
      <c r="B73" s="36"/>
      <c r="C73" s="9"/>
      <c r="D73" s="9" t="s">
        <v>69</v>
      </c>
      <c r="E73" s="9"/>
      <c r="F73" s="9"/>
      <c r="G73" s="9"/>
      <c r="H73" s="38">
        <f>-J39</f>
        <v>-643.83561643835617</v>
      </c>
    </row>
    <row r="74" spans="1:8" ht="15.75" thickBot="1" x14ac:dyDescent="0.3">
      <c r="B74" s="36"/>
      <c r="C74" s="9"/>
      <c r="D74" s="9"/>
      <c r="E74" s="9"/>
      <c r="F74" s="9"/>
      <c r="G74" s="9"/>
      <c r="H74" s="37"/>
    </row>
    <row r="75" spans="1:8" ht="15.75" thickBot="1" x14ac:dyDescent="0.3">
      <c r="B75" s="143" t="s">
        <v>71</v>
      </c>
      <c r="C75" s="144"/>
      <c r="D75" s="144"/>
      <c r="E75" s="144"/>
      <c r="F75" s="144"/>
      <c r="G75" s="144"/>
      <c r="H75" s="45">
        <f>SUM(H64:H73)</f>
        <v>3620591.7358121336</v>
      </c>
    </row>
    <row r="77" spans="1:8" x14ac:dyDescent="0.25">
      <c r="A77" s="106" t="s">
        <v>98</v>
      </c>
    </row>
    <row r="78" spans="1:8" x14ac:dyDescent="0.25">
      <c r="D78" s="107" t="s">
        <v>99</v>
      </c>
      <c r="E78" s="108">
        <f>SUM(E79:E81)</f>
        <v>8241.8356164383567</v>
      </c>
    </row>
    <row r="79" spans="1:8" x14ac:dyDescent="0.25">
      <c r="B79" s="1" t="s">
        <v>70</v>
      </c>
      <c r="E79" s="6">
        <f>+D31</f>
        <v>5320</v>
      </c>
    </row>
    <row r="80" spans="1:8" x14ac:dyDescent="0.25">
      <c r="B80" s="1" t="s">
        <v>68</v>
      </c>
      <c r="E80" s="6">
        <f>+J31</f>
        <v>2278</v>
      </c>
    </row>
    <row r="81" spans="2:5" x14ac:dyDescent="0.25">
      <c r="B81" s="1" t="s">
        <v>69</v>
      </c>
      <c r="E81" s="6">
        <f>+J39</f>
        <v>643.83561643835617</v>
      </c>
    </row>
  </sheetData>
  <mergeCells count="12">
    <mergeCell ref="B75:G75"/>
    <mergeCell ref="G10:J10"/>
    <mergeCell ref="A10:D10"/>
    <mergeCell ref="A3:J4"/>
    <mergeCell ref="A48:D48"/>
    <mergeCell ref="A43:D43"/>
    <mergeCell ref="G43:J43"/>
    <mergeCell ref="B16:H16"/>
    <mergeCell ref="A26:D26"/>
    <mergeCell ref="G26:J26"/>
    <mergeCell ref="H21:H22"/>
    <mergeCell ref="D21:D22"/>
  </mergeCells>
  <printOptions horizontalCentered="1"/>
  <pageMargins left="0.70866141732283472" right="0.70866141732283472" top="0.86614173228346458" bottom="0.74803149606299213" header="0.31496062992125984" footer="0.31496062992125984"/>
  <pageSetup paperSize="9" orientation="landscape" horizontalDpi="1200" verticalDpi="1200" r:id="rId1"/>
  <headerFooter>
    <oddHeader>&amp;L&amp;"-,Negrita"&amp;K00-044GUÍA DE TRABAJOS PRÁCTICOS.
UNIDAD VI&amp;R&amp;"-,Negrita"&amp;K00-045Marina Soledad Beltramo</oddHeader>
    <oddFooter>&amp;L&amp;G &amp;C&amp;"-,Negrita"&amp;K00-048UCC. FACEA. 
IMPUESTOS I. Cát. "B"&amp;R&amp;"-,Negrita"&amp;K00-048Página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6.01</vt:lpstr>
      <vt:lpstr>6.02</vt:lpstr>
      <vt:lpstr>6.03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HugoP</dc:creator>
  <cp:lastModifiedBy>Eleonora</cp:lastModifiedBy>
  <cp:lastPrinted>2013-12-27T17:23:02Z</cp:lastPrinted>
  <dcterms:created xsi:type="dcterms:W3CDTF">2013-12-27T15:56:41Z</dcterms:created>
  <dcterms:modified xsi:type="dcterms:W3CDTF">2016-05-27T23:21:49Z</dcterms:modified>
</cp:coreProperties>
</file>